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/>
  </bookViews>
  <sheets>
    <sheet name="Лист1" sheetId="4" r:id="rId1"/>
  </sheets>
  <calcPr calcId="125725"/>
</workbook>
</file>

<file path=xl/calcChain.xml><?xml version="1.0" encoding="utf-8"?>
<calcChain xmlns="http://schemas.openxmlformats.org/spreadsheetml/2006/main">
  <c r="I499" i="4"/>
  <c r="I35"/>
  <c r="I15"/>
  <c r="I43"/>
  <c r="H14"/>
  <c r="I55"/>
  <c r="I56"/>
  <c r="H17" l="1"/>
  <c r="G25"/>
  <c r="G24" s="1"/>
  <c r="G23" s="1"/>
  <c r="G22" s="1"/>
  <c r="G38"/>
  <c r="J51"/>
  <c r="J55"/>
  <c r="K55"/>
  <c r="H56"/>
  <c r="H55" s="1"/>
  <c r="G186"/>
  <c r="I184"/>
  <c r="J184"/>
  <c r="K184"/>
  <c r="H184"/>
  <c r="H498"/>
  <c r="H92" l="1"/>
  <c r="I92"/>
  <c r="J92"/>
  <c r="K92"/>
  <c r="G94"/>
  <c r="G153"/>
  <c r="H151"/>
  <c r="I151"/>
  <c r="J151"/>
  <c r="K151"/>
  <c r="H288"/>
  <c r="H287" s="1"/>
  <c r="H286" s="1"/>
  <c r="H285" s="1"/>
  <c r="H292"/>
  <c r="H291" s="1"/>
  <c r="H290" s="1"/>
  <c r="H293"/>
  <c r="H298"/>
  <c r="H297" s="1"/>
  <c r="H296" s="1"/>
  <c r="H304"/>
  <c r="H303" s="1"/>
  <c r="H305"/>
  <c r="H306"/>
  <c r="H310"/>
  <c r="H309" s="1"/>
  <c r="H308" s="1"/>
  <c r="H311"/>
  <c r="H312"/>
  <c r="H318"/>
  <c r="H317" s="1"/>
  <c r="H316" s="1"/>
  <c r="H315" s="1"/>
  <c r="H324"/>
  <c r="H323" s="1"/>
  <c r="H322" s="1"/>
  <c r="H321" s="1"/>
  <c r="H329"/>
  <c r="H328" s="1"/>
  <c r="H327" s="1"/>
  <c r="H330"/>
  <c r="H337"/>
  <c r="H336" s="1"/>
  <c r="H335" s="1"/>
  <c r="H334" s="1"/>
  <c r="H342"/>
  <c r="H341" s="1"/>
  <c r="H340" s="1"/>
  <c r="H343"/>
  <c r="H351"/>
  <c r="H350" s="1"/>
  <c r="H349" s="1"/>
  <c r="H348" s="1"/>
  <c r="H358"/>
  <c r="H357" s="1"/>
  <c r="H356" s="1"/>
  <c r="H355" s="1"/>
  <c r="H363"/>
  <c r="H362" s="1"/>
  <c r="H361" s="1"/>
  <c r="H360" s="1"/>
  <c r="H367"/>
  <c r="H366" s="1"/>
  <c r="H365" s="1"/>
  <c r="H368"/>
  <c r="H377"/>
  <c r="H376" s="1"/>
  <c r="H375" s="1"/>
  <c r="H374" s="1"/>
  <c r="H382"/>
  <c r="H381" s="1"/>
  <c r="H380" s="1"/>
  <c r="H379" s="1"/>
  <c r="H383"/>
  <c r="H393"/>
  <c r="H392" s="1"/>
  <c r="H391" s="1"/>
  <c r="H390" s="1"/>
  <c r="H399"/>
  <c r="H398" s="1"/>
  <c r="H397" s="1"/>
  <c r="H396" s="1"/>
  <c r="H400"/>
  <c r="H406"/>
  <c r="H405" s="1"/>
  <c r="H404" s="1"/>
  <c r="H403" s="1"/>
  <c r="H402" s="1"/>
  <c r="H413"/>
  <c r="H412" s="1"/>
  <c r="H411" s="1"/>
  <c r="H410" s="1"/>
  <c r="H420"/>
  <c r="H419" s="1"/>
  <c r="H418" s="1"/>
  <c r="H417" s="1"/>
  <c r="H425"/>
  <c r="H424" s="1"/>
  <c r="H423" s="1"/>
  <c r="H422" s="1"/>
  <c r="H430"/>
  <c r="H429" s="1"/>
  <c r="H428" s="1"/>
  <c r="H427" s="1"/>
  <c r="H435"/>
  <c r="H434" s="1"/>
  <c r="H433" s="1"/>
  <c r="H432" s="1"/>
  <c r="H443"/>
  <c r="H442" s="1"/>
  <c r="H441" s="1"/>
  <c r="H440" s="1"/>
  <c r="H451"/>
  <c r="H450" s="1"/>
  <c r="H449" s="1"/>
  <c r="H448" s="1"/>
  <c r="H447" s="1"/>
  <c r="H458"/>
  <c r="H457" s="1"/>
  <c r="H456" s="1"/>
  <c r="H455" s="1"/>
  <c r="H459"/>
  <c r="H465"/>
  <c r="H464" s="1"/>
  <c r="H463" s="1"/>
  <c r="H462" s="1"/>
  <c r="H461" s="1"/>
  <c r="H471"/>
  <c r="H470" s="1"/>
  <c r="H469" s="1"/>
  <c r="H468" s="1"/>
  <c r="H476"/>
  <c r="H475" s="1"/>
  <c r="H474" s="1"/>
  <c r="H473" s="1"/>
  <c r="H484"/>
  <c r="H483" s="1"/>
  <c r="H482" s="1"/>
  <c r="H481" s="1"/>
  <c r="H492"/>
  <c r="H491" s="1"/>
  <c r="H490" s="1"/>
  <c r="H489" s="1"/>
  <c r="I413"/>
  <c r="J413"/>
  <c r="K413"/>
  <c r="G415"/>
  <c r="I34"/>
  <c r="I20"/>
  <c r="J20"/>
  <c r="K20"/>
  <c r="I17"/>
  <c r="J17"/>
  <c r="K17"/>
  <c r="I14"/>
  <c r="J14"/>
  <c r="K14"/>
  <c r="I12"/>
  <c r="J12"/>
  <c r="K12"/>
  <c r="J34"/>
  <c r="K34"/>
  <c r="I40"/>
  <c r="J40"/>
  <c r="K40"/>
  <c r="I42"/>
  <c r="J43"/>
  <c r="J42" s="1"/>
  <c r="K43"/>
  <c r="K42" s="1"/>
  <c r="I49"/>
  <c r="J49"/>
  <c r="J48" s="1"/>
  <c r="K49"/>
  <c r="K48" s="1"/>
  <c r="I51"/>
  <c r="I48" s="1"/>
  <c r="K51"/>
  <c r="I60"/>
  <c r="I59" s="1"/>
  <c r="J60"/>
  <c r="J59" s="1"/>
  <c r="K60"/>
  <c r="K59" s="1"/>
  <c r="H65"/>
  <c r="I65"/>
  <c r="I64" s="1"/>
  <c r="J65"/>
  <c r="K65"/>
  <c r="H34"/>
  <c r="G14"/>
  <c r="I39" l="1"/>
  <c r="I33" s="1"/>
  <c r="K39"/>
  <c r="K33" s="1"/>
  <c r="I11"/>
  <c r="I10" s="1"/>
  <c r="H479"/>
  <c r="H478" s="1"/>
  <c r="H480"/>
  <c r="H373"/>
  <c r="H372"/>
  <c r="H371" s="1"/>
  <c r="H395"/>
  <c r="H314"/>
  <c r="H438"/>
  <c r="H437" s="1"/>
  <c r="H439"/>
  <c r="H488"/>
  <c r="H487"/>
  <c r="H486" s="1"/>
  <c r="H388"/>
  <c r="H389"/>
  <c r="H326"/>
  <c r="H295"/>
  <c r="H467"/>
  <c r="H454" s="1"/>
  <c r="H416"/>
  <c r="J39"/>
  <c r="J33" s="1"/>
  <c r="K11"/>
  <c r="K10" s="1"/>
  <c r="J11"/>
  <c r="J10" s="1"/>
  <c r="H387" l="1"/>
  <c r="H43"/>
  <c r="H42" s="1"/>
  <c r="H49"/>
  <c r="G49"/>
  <c r="H51"/>
  <c r="H48" l="1"/>
  <c r="H162" l="1"/>
  <c r="I162"/>
  <c r="J162"/>
  <c r="K162"/>
  <c r="I377"/>
  <c r="I376" s="1"/>
  <c r="I375" s="1"/>
  <c r="I374" s="1"/>
  <c r="J377"/>
  <c r="J376" s="1"/>
  <c r="J375" s="1"/>
  <c r="J374" s="1"/>
  <c r="K377"/>
  <c r="K376" s="1"/>
  <c r="K375" s="1"/>
  <c r="K374" s="1"/>
  <c r="I400"/>
  <c r="I399" s="1"/>
  <c r="I398" s="1"/>
  <c r="I397" s="1"/>
  <c r="I396" s="1"/>
  <c r="J400"/>
  <c r="J399" s="1"/>
  <c r="J398" s="1"/>
  <c r="J397" s="1"/>
  <c r="J396" s="1"/>
  <c r="K400"/>
  <c r="K399" s="1"/>
  <c r="K398" s="1"/>
  <c r="K397" s="1"/>
  <c r="K396" s="1"/>
  <c r="G493"/>
  <c r="G492" s="1"/>
  <c r="G491" s="1"/>
  <c r="G490" s="1"/>
  <c r="G489" s="1"/>
  <c r="G487" s="1"/>
  <c r="G486" s="1"/>
  <c r="K492"/>
  <c r="K491" s="1"/>
  <c r="K490" s="1"/>
  <c r="K489" s="1"/>
  <c r="K487" s="1"/>
  <c r="K486" s="1"/>
  <c r="J492"/>
  <c r="J491" s="1"/>
  <c r="J490" s="1"/>
  <c r="J489" s="1"/>
  <c r="I492"/>
  <c r="I491" s="1"/>
  <c r="I490" s="1"/>
  <c r="I489" s="1"/>
  <c r="I488" s="1"/>
  <c r="G485"/>
  <c r="G484" s="1"/>
  <c r="G483" s="1"/>
  <c r="G482" s="1"/>
  <c r="G481" s="1"/>
  <c r="G479" s="1"/>
  <c r="G478" s="1"/>
  <c r="K484"/>
  <c r="K483" s="1"/>
  <c r="K482" s="1"/>
  <c r="K481" s="1"/>
  <c r="J484"/>
  <c r="J483" s="1"/>
  <c r="J482" s="1"/>
  <c r="J481" s="1"/>
  <c r="I484"/>
  <c r="I483" s="1"/>
  <c r="I482" s="1"/>
  <c r="I481" s="1"/>
  <c r="G477"/>
  <c r="G476" s="1"/>
  <c r="G475" s="1"/>
  <c r="G474" s="1"/>
  <c r="G473" s="1"/>
  <c r="K476"/>
  <c r="K475" s="1"/>
  <c r="K474" s="1"/>
  <c r="K473" s="1"/>
  <c r="J476"/>
  <c r="J475" s="1"/>
  <c r="J474" s="1"/>
  <c r="J473" s="1"/>
  <c r="I476"/>
  <c r="I475" s="1"/>
  <c r="I474" s="1"/>
  <c r="I473" s="1"/>
  <c r="G472"/>
  <c r="G471" s="1"/>
  <c r="G470" s="1"/>
  <c r="G469" s="1"/>
  <c r="G468" s="1"/>
  <c r="K471"/>
  <c r="K470" s="1"/>
  <c r="K469" s="1"/>
  <c r="K468" s="1"/>
  <c r="J471"/>
  <c r="J470" s="1"/>
  <c r="J469" s="1"/>
  <c r="J468" s="1"/>
  <c r="I471"/>
  <c r="I470" s="1"/>
  <c r="I469" s="1"/>
  <c r="I468" s="1"/>
  <c r="G466"/>
  <c r="G465" s="1"/>
  <c r="G464" s="1"/>
  <c r="G463" s="1"/>
  <c r="G462" s="1"/>
  <c r="G461" s="1"/>
  <c r="K465"/>
  <c r="K464" s="1"/>
  <c r="K463" s="1"/>
  <c r="K462" s="1"/>
  <c r="K461" s="1"/>
  <c r="J465"/>
  <c r="J464" s="1"/>
  <c r="J463" s="1"/>
  <c r="J462" s="1"/>
  <c r="J461" s="1"/>
  <c r="I465"/>
  <c r="I464" s="1"/>
  <c r="G460"/>
  <c r="G459" s="1"/>
  <c r="G458" s="1"/>
  <c r="G457" s="1"/>
  <c r="G456" s="1"/>
  <c r="G455" s="1"/>
  <c r="K459"/>
  <c r="K458" s="1"/>
  <c r="K457" s="1"/>
  <c r="K456" s="1"/>
  <c r="K455" s="1"/>
  <c r="J459"/>
  <c r="J458" s="1"/>
  <c r="J457" s="1"/>
  <c r="J456" s="1"/>
  <c r="J455" s="1"/>
  <c r="I459"/>
  <c r="I458" s="1"/>
  <c r="I457" s="1"/>
  <c r="I456" s="1"/>
  <c r="I455" s="1"/>
  <c r="G453"/>
  <c r="G452"/>
  <c r="K451"/>
  <c r="K450" s="1"/>
  <c r="K449" s="1"/>
  <c r="K448" s="1"/>
  <c r="K447" s="1"/>
  <c r="J451"/>
  <c r="J450" s="1"/>
  <c r="J449" s="1"/>
  <c r="J448" s="1"/>
  <c r="J447" s="1"/>
  <c r="I451"/>
  <c r="I450" s="1"/>
  <c r="I449" s="1"/>
  <c r="I448" s="1"/>
  <c r="G446"/>
  <c r="G445"/>
  <c r="G444"/>
  <c r="K443"/>
  <c r="K442" s="1"/>
  <c r="K441" s="1"/>
  <c r="K440" s="1"/>
  <c r="J443"/>
  <c r="J442" s="1"/>
  <c r="J441" s="1"/>
  <c r="J440" s="1"/>
  <c r="J439" s="1"/>
  <c r="I443"/>
  <c r="I442" s="1"/>
  <c r="I441" s="1"/>
  <c r="I440" s="1"/>
  <c r="I439" s="1"/>
  <c r="G436"/>
  <c r="G435" s="1"/>
  <c r="G434" s="1"/>
  <c r="G433" s="1"/>
  <c r="G432" s="1"/>
  <c r="K435"/>
  <c r="K434" s="1"/>
  <c r="K433" s="1"/>
  <c r="K432" s="1"/>
  <c r="J435"/>
  <c r="J434" s="1"/>
  <c r="J433" s="1"/>
  <c r="J432" s="1"/>
  <c r="I435"/>
  <c r="I434" s="1"/>
  <c r="I433" s="1"/>
  <c r="I432" s="1"/>
  <c r="G431"/>
  <c r="G430" s="1"/>
  <c r="G429" s="1"/>
  <c r="G428" s="1"/>
  <c r="G427" s="1"/>
  <c r="K430"/>
  <c r="K429" s="1"/>
  <c r="K428" s="1"/>
  <c r="K427" s="1"/>
  <c r="J430"/>
  <c r="J429" s="1"/>
  <c r="J428" s="1"/>
  <c r="J427" s="1"/>
  <c r="I430"/>
  <c r="I429" s="1"/>
  <c r="I428" s="1"/>
  <c r="I427" s="1"/>
  <c r="G426"/>
  <c r="G425" s="1"/>
  <c r="G424" s="1"/>
  <c r="G423" s="1"/>
  <c r="G422" s="1"/>
  <c r="K425"/>
  <c r="K424" s="1"/>
  <c r="K423" s="1"/>
  <c r="K422" s="1"/>
  <c r="J425"/>
  <c r="J424" s="1"/>
  <c r="J423" s="1"/>
  <c r="J422" s="1"/>
  <c r="I425"/>
  <c r="I424" s="1"/>
  <c r="I423" s="1"/>
  <c r="I422" s="1"/>
  <c r="G421"/>
  <c r="G420" s="1"/>
  <c r="G419" s="1"/>
  <c r="G418" s="1"/>
  <c r="G417" s="1"/>
  <c r="K420"/>
  <c r="K419" s="1"/>
  <c r="K418" s="1"/>
  <c r="K417" s="1"/>
  <c r="J420"/>
  <c r="J419" s="1"/>
  <c r="J418" s="1"/>
  <c r="J417" s="1"/>
  <c r="I420"/>
  <c r="I419" s="1"/>
  <c r="I418" s="1"/>
  <c r="I417" s="1"/>
  <c r="G414"/>
  <c r="K412"/>
  <c r="K411" s="1"/>
  <c r="K410" s="1"/>
  <c r="I412"/>
  <c r="I411" s="1"/>
  <c r="I410" s="1"/>
  <c r="J412"/>
  <c r="J411" s="1"/>
  <c r="J410" s="1"/>
  <c r="G409"/>
  <c r="G408"/>
  <c r="G407"/>
  <c r="K406"/>
  <c r="K405" s="1"/>
  <c r="K404" s="1"/>
  <c r="K403" s="1"/>
  <c r="K402" s="1"/>
  <c r="J406"/>
  <c r="J405" s="1"/>
  <c r="J404" s="1"/>
  <c r="J403" s="1"/>
  <c r="J402" s="1"/>
  <c r="I406"/>
  <c r="I405" s="1"/>
  <c r="I404" s="1"/>
  <c r="I403" s="1"/>
  <c r="I402" s="1"/>
  <c r="G401"/>
  <c r="G400" s="1"/>
  <c r="G394"/>
  <c r="G393" s="1"/>
  <c r="G392" s="1"/>
  <c r="G391" s="1"/>
  <c r="G390" s="1"/>
  <c r="K393"/>
  <c r="K392" s="1"/>
  <c r="K391" s="1"/>
  <c r="K390" s="1"/>
  <c r="J393"/>
  <c r="J392" s="1"/>
  <c r="J391" s="1"/>
  <c r="J390" s="1"/>
  <c r="J388" s="1"/>
  <c r="I393"/>
  <c r="I392" s="1"/>
  <c r="I391" s="1"/>
  <c r="I390" s="1"/>
  <c r="G386"/>
  <c r="G385"/>
  <c r="G384"/>
  <c r="K383"/>
  <c r="K382" s="1"/>
  <c r="K381" s="1"/>
  <c r="K380" s="1"/>
  <c r="K379" s="1"/>
  <c r="J383"/>
  <c r="J382" s="1"/>
  <c r="J381" s="1"/>
  <c r="J380" s="1"/>
  <c r="J379" s="1"/>
  <c r="I383"/>
  <c r="I382" s="1"/>
  <c r="I381" s="1"/>
  <c r="I380" s="1"/>
  <c r="I379" s="1"/>
  <c r="G378"/>
  <c r="G377" s="1"/>
  <c r="G370"/>
  <c r="G369"/>
  <c r="K368"/>
  <c r="K367" s="1"/>
  <c r="K366" s="1"/>
  <c r="K365" s="1"/>
  <c r="J368"/>
  <c r="J367" s="1"/>
  <c r="J366" s="1"/>
  <c r="J365" s="1"/>
  <c r="I368"/>
  <c r="I367" s="1"/>
  <c r="I366" s="1"/>
  <c r="I365" s="1"/>
  <c r="G364"/>
  <c r="G363" s="1"/>
  <c r="G362" s="1"/>
  <c r="G361" s="1"/>
  <c r="G360" s="1"/>
  <c r="K363"/>
  <c r="K362" s="1"/>
  <c r="K361" s="1"/>
  <c r="K360" s="1"/>
  <c r="J363"/>
  <c r="J362" s="1"/>
  <c r="J361" s="1"/>
  <c r="J360" s="1"/>
  <c r="I363"/>
  <c r="I362" s="1"/>
  <c r="I361" s="1"/>
  <c r="I360" s="1"/>
  <c r="G359"/>
  <c r="G358" s="1"/>
  <c r="G357" s="1"/>
  <c r="G356" s="1"/>
  <c r="G355" s="1"/>
  <c r="K358"/>
  <c r="K357" s="1"/>
  <c r="K356" s="1"/>
  <c r="K355" s="1"/>
  <c r="J358"/>
  <c r="J357" s="1"/>
  <c r="J356" s="1"/>
  <c r="J355" s="1"/>
  <c r="I358"/>
  <c r="I357" s="1"/>
  <c r="I356" s="1"/>
  <c r="I355" s="1"/>
  <c r="G354"/>
  <c r="G353"/>
  <c r="G352"/>
  <c r="K351"/>
  <c r="K350" s="1"/>
  <c r="K349" s="1"/>
  <c r="K348" s="1"/>
  <c r="J351"/>
  <c r="J350" s="1"/>
  <c r="J349" s="1"/>
  <c r="J348" s="1"/>
  <c r="I351"/>
  <c r="I350" s="1"/>
  <c r="I349" s="1"/>
  <c r="I348" s="1"/>
  <c r="G347"/>
  <c r="G346"/>
  <c r="G345"/>
  <c r="G344"/>
  <c r="K343"/>
  <c r="K342" s="1"/>
  <c r="K341" s="1"/>
  <c r="K340" s="1"/>
  <c r="J343"/>
  <c r="J342" s="1"/>
  <c r="J341" s="1"/>
  <c r="J340" s="1"/>
  <c r="I343"/>
  <c r="I342" s="1"/>
  <c r="I341" s="1"/>
  <c r="I340" s="1"/>
  <c r="G339"/>
  <c r="G338"/>
  <c r="K337"/>
  <c r="K336" s="1"/>
  <c r="K335" s="1"/>
  <c r="K334" s="1"/>
  <c r="J337"/>
  <c r="J336" s="1"/>
  <c r="J335" s="1"/>
  <c r="J334" s="1"/>
  <c r="I337"/>
  <c r="I336" s="1"/>
  <c r="I335" s="1"/>
  <c r="I334" s="1"/>
  <c r="G333"/>
  <c r="G332"/>
  <c r="G331"/>
  <c r="K330"/>
  <c r="K329" s="1"/>
  <c r="K328" s="1"/>
  <c r="K327" s="1"/>
  <c r="J330"/>
  <c r="J329" s="1"/>
  <c r="J328" s="1"/>
  <c r="J327" s="1"/>
  <c r="I330"/>
  <c r="I329" s="1"/>
  <c r="I328" s="1"/>
  <c r="I327" s="1"/>
  <c r="G325"/>
  <c r="G324" s="1"/>
  <c r="G323" s="1"/>
  <c r="G322" s="1"/>
  <c r="G321" s="1"/>
  <c r="K324"/>
  <c r="K323" s="1"/>
  <c r="K322" s="1"/>
  <c r="K321" s="1"/>
  <c r="J324"/>
  <c r="J323" s="1"/>
  <c r="J322" s="1"/>
  <c r="J321" s="1"/>
  <c r="I324"/>
  <c r="I323" s="1"/>
  <c r="I322" s="1"/>
  <c r="I321" s="1"/>
  <c r="G320"/>
  <c r="G319"/>
  <c r="K318"/>
  <c r="K317" s="1"/>
  <c r="K316" s="1"/>
  <c r="K315" s="1"/>
  <c r="J318"/>
  <c r="J317" s="1"/>
  <c r="J316" s="1"/>
  <c r="J315" s="1"/>
  <c r="I318"/>
  <c r="I317" s="1"/>
  <c r="I316" s="1"/>
  <c r="I315" s="1"/>
  <c r="G313"/>
  <c r="G312" s="1"/>
  <c r="G311" s="1"/>
  <c r="G310" s="1"/>
  <c r="G309" s="1"/>
  <c r="G308" s="1"/>
  <c r="K312"/>
  <c r="K311" s="1"/>
  <c r="K310" s="1"/>
  <c r="K309" s="1"/>
  <c r="K308" s="1"/>
  <c r="J312"/>
  <c r="J311" s="1"/>
  <c r="J310" s="1"/>
  <c r="J309" s="1"/>
  <c r="J308" s="1"/>
  <c r="I312"/>
  <c r="I311" s="1"/>
  <c r="I310" s="1"/>
  <c r="I309" s="1"/>
  <c r="I308" s="1"/>
  <c r="G307"/>
  <c r="G306" s="1"/>
  <c r="G305" s="1"/>
  <c r="G304" s="1"/>
  <c r="G303" s="1"/>
  <c r="K306"/>
  <c r="K305" s="1"/>
  <c r="K304" s="1"/>
  <c r="K303" s="1"/>
  <c r="J306"/>
  <c r="J305" s="1"/>
  <c r="J304" s="1"/>
  <c r="J303" s="1"/>
  <c r="I306"/>
  <c r="I305" s="1"/>
  <c r="I304" s="1"/>
  <c r="I303" s="1"/>
  <c r="G302"/>
  <c r="G301"/>
  <c r="G300"/>
  <c r="G299"/>
  <c r="K298"/>
  <c r="K297" s="1"/>
  <c r="K296" s="1"/>
  <c r="J298"/>
  <c r="J297" s="1"/>
  <c r="J296" s="1"/>
  <c r="I298"/>
  <c r="I297" s="1"/>
  <c r="I296" s="1"/>
  <c r="G294"/>
  <c r="G293" s="1"/>
  <c r="G292" s="1"/>
  <c r="G291" s="1"/>
  <c r="G290" s="1"/>
  <c r="K293"/>
  <c r="K292" s="1"/>
  <c r="K291" s="1"/>
  <c r="K290" s="1"/>
  <c r="J293"/>
  <c r="J292" s="1"/>
  <c r="J291" s="1"/>
  <c r="J290" s="1"/>
  <c r="I293"/>
  <c r="I292" s="1"/>
  <c r="I291" s="1"/>
  <c r="I290" s="1"/>
  <c r="G289"/>
  <c r="G288" s="1"/>
  <c r="G287" s="1"/>
  <c r="G286" s="1"/>
  <c r="G285" s="1"/>
  <c r="K288"/>
  <c r="J288"/>
  <c r="I288"/>
  <c r="I287" s="1"/>
  <c r="I286" s="1"/>
  <c r="I285" s="1"/>
  <c r="K287"/>
  <c r="K286" s="1"/>
  <c r="K285" s="1"/>
  <c r="J287"/>
  <c r="J286" s="1"/>
  <c r="J285" s="1"/>
  <c r="G284"/>
  <c r="G283"/>
  <c r="K282"/>
  <c r="K281" s="1"/>
  <c r="K280" s="1"/>
  <c r="J282"/>
  <c r="J281" s="1"/>
  <c r="J280" s="1"/>
  <c r="I282"/>
  <c r="I281" s="1"/>
  <c r="I280" s="1"/>
  <c r="H282"/>
  <c r="H281" s="1"/>
  <c r="H280" s="1"/>
  <c r="G275"/>
  <c r="G274" s="1"/>
  <c r="G273" s="1"/>
  <c r="G272" s="1"/>
  <c r="G271" s="1"/>
  <c r="G270" s="1"/>
  <c r="K274"/>
  <c r="K273" s="1"/>
  <c r="K272" s="1"/>
  <c r="K271" s="1"/>
  <c r="K270" s="1"/>
  <c r="J274"/>
  <c r="J273" s="1"/>
  <c r="J272" s="1"/>
  <c r="J271" s="1"/>
  <c r="I274"/>
  <c r="I273" s="1"/>
  <c r="I272" s="1"/>
  <c r="I271" s="1"/>
  <c r="H274"/>
  <c r="H273" s="1"/>
  <c r="H272" s="1"/>
  <c r="H271" s="1"/>
  <c r="G268"/>
  <c r="G267" s="1"/>
  <c r="G266" s="1"/>
  <c r="G265" s="1"/>
  <c r="G264" s="1"/>
  <c r="G263" s="1"/>
  <c r="G262" s="1"/>
  <c r="K267"/>
  <c r="K266" s="1"/>
  <c r="K265" s="1"/>
  <c r="K264" s="1"/>
  <c r="K263" s="1"/>
  <c r="K262" s="1"/>
  <c r="K261" s="1"/>
  <c r="J267"/>
  <c r="J266" s="1"/>
  <c r="J265" s="1"/>
  <c r="J264" s="1"/>
  <c r="J263" s="1"/>
  <c r="J262" s="1"/>
  <c r="I267"/>
  <c r="I266" s="1"/>
  <c r="I265" s="1"/>
  <c r="I264" s="1"/>
  <c r="I263" s="1"/>
  <c r="I262" s="1"/>
  <c r="H267"/>
  <c r="H266" s="1"/>
  <c r="H265" s="1"/>
  <c r="H264" s="1"/>
  <c r="H263" s="1"/>
  <c r="H262" s="1"/>
  <c r="G260"/>
  <c r="G259"/>
  <c r="K258"/>
  <c r="J258"/>
  <c r="J257" s="1"/>
  <c r="J256" s="1"/>
  <c r="J255" s="1"/>
  <c r="J254" s="1"/>
  <c r="I258"/>
  <c r="I257" s="1"/>
  <c r="I256" s="1"/>
  <c r="I255" s="1"/>
  <c r="I254" s="1"/>
  <c r="H258"/>
  <c r="H257" s="1"/>
  <c r="H256" s="1"/>
  <c r="H255" s="1"/>
  <c r="H254" s="1"/>
  <c r="K257"/>
  <c r="K256" s="1"/>
  <c r="K255" s="1"/>
  <c r="K254" s="1"/>
  <c r="G253"/>
  <c r="G252" s="1"/>
  <c r="G251" s="1"/>
  <c r="G250" s="1"/>
  <c r="G249" s="1"/>
  <c r="K252"/>
  <c r="K251" s="1"/>
  <c r="K250" s="1"/>
  <c r="K249" s="1"/>
  <c r="J252"/>
  <c r="J251" s="1"/>
  <c r="J250" s="1"/>
  <c r="J249" s="1"/>
  <c r="I252"/>
  <c r="I251" s="1"/>
  <c r="I250" s="1"/>
  <c r="I249" s="1"/>
  <c r="H252"/>
  <c r="H251" s="1"/>
  <c r="H250" s="1"/>
  <c r="H249" s="1"/>
  <c r="H248" s="1"/>
  <c r="G245"/>
  <c r="G244" s="1"/>
  <c r="K244"/>
  <c r="J244"/>
  <c r="I244"/>
  <c r="H244"/>
  <c r="G243"/>
  <c r="G242" s="1"/>
  <c r="K242"/>
  <c r="J242"/>
  <c r="I242"/>
  <c r="H242"/>
  <c r="G238"/>
  <c r="G237" s="1"/>
  <c r="G236" s="1"/>
  <c r="G235" s="1"/>
  <c r="G234" s="1"/>
  <c r="K237"/>
  <c r="K236" s="1"/>
  <c r="K235" s="1"/>
  <c r="K234" s="1"/>
  <c r="J237"/>
  <c r="J236" s="1"/>
  <c r="J235" s="1"/>
  <c r="J234" s="1"/>
  <c r="I237"/>
  <c r="I236" s="1"/>
  <c r="I235" s="1"/>
  <c r="I234" s="1"/>
  <c r="H237"/>
  <c r="H236" s="1"/>
  <c r="H235" s="1"/>
  <c r="H234" s="1"/>
  <c r="G233"/>
  <c r="G232"/>
  <c r="K231"/>
  <c r="K230" s="1"/>
  <c r="K229" s="1"/>
  <c r="K228" s="1"/>
  <c r="J231"/>
  <c r="J230" s="1"/>
  <c r="J229" s="1"/>
  <c r="J228" s="1"/>
  <c r="I231"/>
  <c r="I230" s="1"/>
  <c r="I229" s="1"/>
  <c r="I228" s="1"/>
  <c r="H231"/>
  <c r="H230" s="1"/>
  <c r="H229" s="1"/>
  <c r="H228" s="1"/>
  <c r="G227"/>
  <c r="G226"/>
  <c r="K225"/>
  <c r="K224" s="1"/>
  <c r="K223" s="1"/>
  <c r="K222" s="1"/>
  <c r="J225"/>
  <c r="J224" s="1"/>
  <c r="J223" s="1"/>
  <c r="J222" s="1"/>
  <c r="I225"/>
  <c r="I224" s="1"/>
  <c r="I223" s="1"/>
  <c r="I222" s="1"/>
  <c r="H225"/>
  <c r="H224" s="1"/>
  <c r="H223" s="1"/>
  <c r="H222" s="1"/>
  <c r="G221"/>
  <c r="G220"/>
  <c r="K219"/>
  <c r="K218" s="1"/>
  <c r="K217" s="1"/>
  <c r="K216" s="1"/>
  <c r="J219"/>
  <c r="J218" s="1"/>
  <c r="J217" s="1"/>
  <c r="J216" s="1"/>
  <c r="I219"/>
  <c r="I218" s="1"/>
  <c r="I217" s="1"/>
  <c r="I216" s="1"/>
  <c r="H219"/>
  <c r="H218" s="1"/>
  <c r="H217" s="1"/>
  <c r="H216" s="1"/>
  <c r="G215"/>
  <c r="G214"/>
  <c r="K213"/>
  <c r="K212" s="1"/>
  <c r="K211" s="1"/>
  <c r="K210" s="1"/>
  <c r="K209" s="1"/>
  <c r="J213"/>
  <c r="J212" s="1"/>
  <c r="J211" s="1"/>
  <c r="J210" s="1"/>
  <c r="J209" s="1"/>
  <c r="I213"/>
  <c r="I212" s="1"/>
  <c r="I211" s="1"/>
  <c r="I210" s="1"/>
  <c r="I209" s="1"/>
  <c r="H213"/>
  <c r="H212" s="1"/>
  <c r="H211" s="1"/>
  <c r="H210" s="1"/>
  <c r="H209" s="1"/>
  <c r="G207"/>
  <c r="G206" s="1"/>
  <c r="G205" s="1"/>
  <c r="G204" s="1"/>
  <c r="G203" s="1"/>
  <c r="K206"/>
  <c r="J206"/>
  <c r="J205" s="1"/>
  <c r="J204" s="1"/>
  <c r="J203" s="1"/>
  <c r="I206"/>
  <c r="I205" s="1"/>
  <c r="I204" s="1"/>
  <c r="I203" s="1"/>
  <c r="H206"/>
  <c r="H205" s="1"/>
  <c r="H204" s="1"/>
  <c r="H203" s="1"/>
  <c r="K205"/>
  <c r="K204" s="1"/>
  <c r="K203" s="1"/>
  <c r="G202"/>
  <c r="G201"/>
  <c r="G200"/>
  <c r="K199"/>
  <c r="J199"/>
  <c r="I199"/>
  <c r="H199"/>
  <c r="G198"/>
  <c r="G197"/>
  <c r="G196"/>
  <c r="G195"/>
  <c r="G194"/>
  <c r="K193"/>
  <c r="J193"/>
  <c r="I193"/>
  <c r="H193"/>
  <c r="G190"/>
  <c r="G189" s="1"/>
  <c r="K189"/>
  <c r="J189"/>
  <c r="I189"/>
  <c r="H189"/>
  <c r="G188"/>
  <c r="G187" s="1"/>
  <c r="K187"/>
  <c r="J187"/>
  <c r="I187"/>
  <c r="H187"/>
  <c r="G185"/>
  <c r="G184" s="1"/>
  <c r="G180"/>
  <c r="G177" s="1"/>
  <c r="G176" s="1"/>
  <c r="G179"/>
  <c r="G178" s="1"/>
  <c r="K178"/>
  <c r="J178"/>
  <c r="I178"/>
  <c r="H178"/>
  <c r="K177"/>
  <c r="K176" s="1"/>
  <c r="J177"/>
  <c r="J176" s="1"/>
  <c r="I177"/>
  <c r="I176" s="1"/>
  <c r="H177"/>
  <c r="H176" s="1"/>
  <c r="G175"/>
  <c r="G174" s="1"/>
  <c r="G173" s="1"/>
  <c r="K174"/>
  <c r="K173" s="1"/>
  <c r="J174"/>
  <c r="J173" s="1"/>
  <c r="I174"/>
  <c r="I173" s="1"/>
  <c r="H174"/>
  <c r="H173" s="1"/>
  <c r="G170"/>
  <c r="G169"/>
  <c r="G168"/>
  <c r="G167"/>
  <c r="G166"/>
  <c r="G165"/>
  <c r="G164"/>
  <c r="G163"/>
  <c r="G161"/>
  <c r="G160"/>
  <c r="G159"/>
  <c r="G158"/>
  <c r="G157"/>
  <c r="K156"/>
  <c r="J156"/>
  <c r="I156"/>
  <c r="H156"/>
  <c r="G152"/>
  <c r="G151" s="1"/>
  <c r="G150"/>
  <c r="G149" s="1"/>
  <c r="K149"/>
  <c r="J149"/>
  <c r="I149"/>
  <c r="H149"/>
  <c r="G148"/>
  <c r="G147"/>
  <c r="K146"/>
  <c r="J146"/>
  <c r="I146"/>
  <c r="H146"/>
  <c r="G142"/>
  <c r="G141" s="1"/>
  <c r="K141"/>
  <c r="J141"/>
  <c r="I141"/>
  <c r="H141"/>
  <c r="G140"/>
  <c r="G139"/>
  <c r="K138"/>
  <c r="J138"/>
  <c r="I138"/>
  <c r="H138"/>
  <c r="G131"/>
  <c r="G130" s="1"/>
  <c r="G129" s="1"/>
  <c r="G128" s="1"/>
  <c r="G127" s="1"/>
  <c r="G126" s="1"/>
  <c r="G125" s="1"/>
  <c r="K130"/>
  <c r="K129" s="1"/>
  <c r="K128" s="1"/>
  <c r="K127" s="1"/>
  <c r="K126" s="1"/>
  <c r="K125" s="1"/>
  <c r="J130"/>
  <c r="J129" s="1"/>
  <c r="J128" s="1"/>
  <c r="J127" s="1"/>
  <c r="J126" s="1"/>
  <c r="J125" s="1"/>
  <c r="I130"/>
  <c r="I129" s="1"/>
  <c r="I128" s="1"/>
  <c r="I127" s="1"/>
  <c r="I126" s="1"/>
  <c r="I125" s="1"/>
  <c r="H130"/>
  <c r="H129" s="1"/>
  <c r="H128" s="1"/>
  <c r="H127" s="1"/>
  <c r="H126" s="1"/>
  <c r="H125" s="1"/>
  <c r="G124"/>
  <c r="G123" s="1"/>
  <c r="G122" s="1"/>
  <c r="G121" s="1"/>
  <c r="G120" s="1"/>
  <c r="K123"/>
  <c r="K122" s="1"/>
  <c r="K121" s="1"/>
  <c r="K120" s="1"/>
  <c r="J123"/>
  <c r="J122" s="1"/>
  <c r="J121" s="1"/>
  <c r="J120" s="1"/>
  <c r="I123"/>
  <c r="I122" s="1"/>
  <c r="I121" s="1"/>
  <c r="I120" s="1"/>
  <c r="H123"/>
  <c r="H122" s="1"/>
  <c r="H121" s="1"/>
  <c r="H120" s="1"/>
  <c r="G119"/>
  <c r="G118" s="1"/>
  <c r="G117" s="1"/>
  <c r="K118"/>
  <c r="K117" s="1"/>
  <c r="J118"/>
  <c r="J117" s="1"/>
  <c r="I118"/>
  <c r="I117" s="1"/>
  <c r="H118"/>
  <c r="H117" s="1"/>
  <c r="G116"/>
  <c r="G115" s="1"/>
  <c r="G114" s="1"/>
  <c r="K115"/>
  <c r="K114" s="1"/>
  <c r="J115"/>
  <c r="J114" s="1"/>
  <c r="I115"/>
  <c r="I114" s="1"/>
  <c r="H115"/>
  <c r="H114" s="1"/>
  <c r="G111"/>
  <c r="G110"/>
  <c r="G109"/>
  <c r="G108"/>
  <c r="K107"/>
  <c r="J107"/>
  <c r="I107"/>
  <c r="H107"/>
  <c r="G106"/>
  <c r="G105"/>
  <c r="G104"/>
  <c r="G103"/>
  <c r="G102"/>
  <c r="K101"/>
  <c r="J101"/>
  <c r="I101"/>
  <c r="H101"/>
  <c r="G98"/>
  <c r="G97" s="1"/>
  <c r="K97"/>
  <c r="J97"/>
  <c r="I97"/>
  <c r="H97"/>
  <c r="G96"/>
  <c r="G95" s="1"/>
  <c r="K95"/>
  <c r="J95"/>
  <c r="I95"/>
  <c r="H95"/>
  <c r="G93"/>
  <c r="G92" s="1"/>
  <c r="G88"/>
  <c r="G87" s="1"/>
  <c r="K87"/>
  <c r="J87"/>
  <c r="I87"/>
  <c r="H87"/>
  <c r="G86"/>
  <c r="G85"/>
  <c r="K84"/>
  <c r="J84"/>
  <c r="I84"/>
  <c r="H84"/>
  <c r="G79"/>
  <c r="G78" s="1"/>
  <c r="K78"/>
  <c r="J78"/>
  <c r="I78"/>
  <c r="H78"/>
  <c r="G77"/>
  <c r="G76"/>
  <c r="K75"/>
  <c r="J75"/>
  <c r="I75"/>
  <c r="H75"/>
  <c r="H172" l="1"/>
  <c r="H171" s="1"/>
  <c r="J172"/>
  <c r="J171" s="1"/>
  <c r="G91"/>
  <c r="G90" s="1"/>
  <c r="G138"/>
  <c r="I463"/>
  <c r="I462" s="1"/>
  <c r="I461" s="1"/>
  <c r="I172"/>
  <c r="I171" s="1"/>
  <c r="G172"/>
  <c r="G171" s="1"/>
  <c r="G413"/>
  <c r="G412" s="1"/>
  <c r="G411" s="1"/>
  <c r="G410" s="1"/>
  <c r="J113"/>
  <c r="J112" s="1"/>
  <c r="J137"/>
  <c r="J136" s="1"/>
  <c r="J135" s="1"/>
  <c r="G467"/>
  <c r="G454" s="1"/>
  <c r="G137"/>
  <c r="G136" s="1"/>
  <c r="G135" s="1"/>
  <c r="J145"/>
  <c r="J144" s="1"/>
  <c r="G162"/>
  <c r="K172"/>
  <c r="K171" s="1"/>
  <c r="H137"/>
  <c r="H136" s="1"/>
  <c r="H135" s="1"/>
  <c r="K137"/>
  <c r="K136" s="1"/>
  <c r="K135" s="1"/>
  <c r="K192"/>
  <c r="K191" s="1"/>
  <c r="K145"/>
  <c r="K144" s="1"/>
  <c r="J192"/>
  <c r="J191" s="1"/>
  <c r="G193"/>
  <c r="I192"/>
  <c r="I191" s="1"/>
  <c r="K241"/>
  <c r="K240" s="1"/>
  <c r="K239" s="1"/>
  <c r="K208" s="1"/>
  <c r="I447"/>
  <c r="I438"/>
  <c r="I437" s="1"/>
  <c r="G225"/>
  <c r="G224" s="1"/>
  <c r="G223" s="1"/>
  <c r="G222" s="1"/>
  <c r="H74"/>
  <c r="H73" s="1"/>
  <c r="H72" s="1"/>
  <c r="H71" s="1"/>
  <c r="J74"/>
  <c r="J73" s="1"/>
  <c r="J72" s="1"/>
  <c r="J71" s="1"/>
  <c r="I83"/>
  <c r="I82" s="1"/>
  <c r="I81" s="1"/>
  <c r="H83"/>
  <c r="H82" s="1"/>
  <c r="H81" s="1"/>
  <c r="I100"/>
  <c r="I99" s="1"/>
  <c r="J395"/>
  <c r="G213"/>
  <c r="G212" s="1"/>
  <c r="G211" s="1"/>
  <c r="G210" s="1"/>
  <c r="G209" s="1"/>
  <c r="I279"/>
  <c r="J100"/>
  <c r="J99" s="1"/>
  <c r="I155"/>
  <c r="I154" s="1"/>
  <c r="H192"/>
  <c r="H191" s="1"/>
  <c r="G282"/>
  <c r="G281" s="1"/>
  <c r="G280" s="1"/>
  <c r="G279" s="1"/>
  <c r="H100"/>
  <c r="H99" s="1"/>
  <c r="G75"/>
  <c r="G74" s="1"/>
  <c r="G73" s="1"/>
  <c r="G72" s="1"/>
  <c r="G71" s="1"/>
  <c r="I295"/>
  <c r="K74"/>
  <c r="K73" s="1"/>
  <c r="K72" s="1"/>
  <c r="K71" s="1"/>
  <c r="G101"/>
  <c r="K113"/>
  <c r="K112" s="1"/>
  <c r="H145"/>
  <c r="H144" s="1"/>
  <c r="H241"/>
  <c r="H240" s="1"/>
  <c r="H239" s="1"/>
  <c r="H208" s="1"/>
  <c r="G258"/>
  <c r="G257" s="1"/>
  <c r="G256" s="1"/>
  <c r="G255" s="1"/>
  <c r="G254" s="1"/>
  <c r="G337"/>
  <c r="G336" s="1"/>
  <c r="G335" s="1"/>
  <c r="G334" s="1"/>
  <c r="G84"/>
  <c r="G83" s="1"/>
  <c r="G82" s="1"/>
  <c r="G81" s="1"/>
  <c r="K155"/>
  <c r="K154" s="1"/>
  <c r="I74"/>
  <c r="I73" s="1"/>
  <c r="I72" s="1"/>
  <c r="I71" s="1"/>
  <c r="H91"/>
  <c r="H90" s="1"/>
  <c r="I137"/>
  <c r="I136" s="1"/>
  <c r="I135" s="1"/>
  <c r="H183"/>
  <c r="H182" s="1"/>
  <c r="J241"/>
  <c r="J240" s="1"/>
  <c r="J239" s="1"/>
  <c r="J208" s="1"/>
  <c r="G318"/>
  <c r="G317" s="1"/>
  <c r="G316" s="1"/>
  <c r="G315" s="1"/>
  <c r="G314" s="1"/>
  <c r="I395"/>
  <c r="I480"/>
  <c r="I479"/>
  <c r="I478" s="1"/>
  <c r="G388"/>
  <c r="G389"/>
  <c r="G183"/>
  <c r="G182" s="1"/>
  <c r="G416"/>
  <c r="I326"/>
  <c r="K395"/>
  <c r="K91"/>
  <c r="K90" s="1"/>
  <c r="G107"/>
  <c r="J155"/>
  <c r="J154" s="1"/>
  <c r="K183"/>
  <c r="K182" s="1"/>
  <c r="G199"/>
  <c r="I241"/>
  <c r="I240" s="1"/>
  <c r="I239" s="1"/>
  <c r="I208" s="1"/>
  <c r="G241"/>
  <c r="G240" s="1"/>
  <c r="G239" s="1"/>
  <c r="H279"/>
  <c r="K83"/>
  <c r="K82" s="1"/>
  <c r="K81" s="1"/>
  <c r="J91"/>
  <c r="J90" s="1"/>
  <c r="I91"/>
  <c r="I90" s="1"/>
  <c r="H113"/>
  <c r="H112" s="1"/>
  <c r="G113"/>
  <c r="G112" s="1"/>
  <c r="J183"/>
  <c r="J182" s="1"/>
  <c r="I183"/>
  <c r="I182" s="1"/>
  <c r="K295"/>
  <c r="K314"/>
  <c r="K326"/>
  <c r="G376"/>
  <c r="G375" s="1"/>
  <c r="G374" s="1"/>
  <c r="G373" s="1"/>
  <c r="G383"/>
  <c r="G382" s="1"/>
  <c r="G381" s="1"/>
  <c r="G380" s="1"/>
  <c r="G379" s="1"/>
  <c r="G406"/>
  <c r="G405" s="1"/>
  <c r="G404" s="1"/>
  <c r="G403" s="1"/>
  <c r="G402" s="1"/>
  <c r="G443"/>
  <c r="G442" s="1"/>
  <c r="G441" s="1"/>
  <c r="G440" s="1"/>
  <c r="G439" s="1"/>
  <c r="J467"/>
  <c r="J454" s="1"/>
  <c r="K488"/>
  <c r="J83"/>
  <c r="J82" s="1"/>
  <c r="J81" s="1"/>
  <c r="K100"/>
  <c r="K99" s="1"/>
  <c r="I145"/>
  <c r="I144" s="1"/>
  <c r="G146"/>
  <c r="G145" s="1"/>
  <c r="G144" s="1"/>
  <c r="H155"/>
  <c r="H154" s="1"/>
  <c r="G156"/>
  <c r="G231"/>
  <c r="G230" s="1"/>
  <c r="G229" s="1"/>
  <c r="G228" s="1"/>
  <c r="J279"/>
  <c r="J295"/>
  <c r="G298"/>
  <c r="G297" s="1"/>
  <c r="G296" s="1"/>
  <c r="G295" s="1"/>
  <c r="G330"/>
  <c r="G329" s="1"/>
  <c r="G328" s="1"/>
  <c r="G327" s="1"/>
  <c r="G343"/>
  <c r="G342" s="1"/>
  <c r="G341" s="1"/>
  <c r="G340" s="1"/>
  <c r="G368"/>
  <c r="G367" s="1"/>
  <c r="G366" s="1"/>
  <c r="G365" s="1"/>
  <c r="G399"/>
  <c r="G398" s="1"/>
  <c r="G397" s="1"/>
  <c r="G396" s="1"/>
  <c r="K247"/>
  <c r="K246" s="1"/>
  <c r="K248"/>
  <c r="J270"/>
  <c r="J269"/>
  <c r="J261" s="1"/>
  <c r="I248"/>
  <c r="I247"/>
  <c r="I246" s="1"/>
  <c r="H270"/>
  <c r="H269"/>
  <c r="H261" s="1"/>
  <c r="K439"/>
  <c r="K438"/>
  <c r="K437" s="1"/>
  <c r="J480"/>
  <c r="J479"/>
  <c r="J478" s="1"/>
  <c r="K479"/>
  <c r="K478" s="1"/>
  <c r="K480"/>
  <c r="J488"/>
  <c r="J487"/>
  <c r="J486" s="1"/>
  <c r="G248"/>
  <c r="I113"/>
  <c r="I112" s="1"/>
  <c r="K416"/>
  <c r="J416"/>
  <c r="J314"/>
  <c r="J326"/>
  <c r="I416"/>
  <c r="I467"/>
  <c r="I373"/>
  <c r="I372"/>
  <c r="I371" s="1"/>
  <c r="K389"/>
  <c r="K388"/>
  <c r="I270"/>
  <c r="I269"/>
  <c r="I261" s="1"/>
  <c r="J373"/>
  <c r="J372"/>
  <c r="J371" s="1"/>
  <c r="I389"/>
  <c r="I388"/>
  <c r="K467"/>
  <c r="K454" s="1"/>
  <c r="G269"/>
  <c r="G261" s="1"/>
  <c r="I314"/>
  <c r="G351"/>
  <c r="G350" s="1"/>
  <c r="G349" s="1"/>
  <c r="G348" s="1"/>
  <c r="G451"/>
  <c r="G450" s="1"/>
  <c r="G449" s="1"/>
  <c r="G448" s="1"/>
  <c r="G447" s="1"/>
  <c r="G219"/>
  <c r="G218" s="1"/>
  <c r="G217" s="1"/>
  <c r="G216" s="1"/>
  <c r="H247"/>
  <c r="H246" s="1"/>
  <c r="G488"/>
  <c r="J248"/>
  <c r="J247"/>
  <c r="J246" s="1"/>
  <c r="K372"/>
  <c r="K371" s="1"/>
  <c r="K279"/>
  <c r="K373"/>
  <c r="J389"/>
  <c r="J438"/>
  <c r="J437" s="1"/>
  <c r="G480"/>
  <c r="I487"/>
  <c r="I486" s="1"/>
  <c r="G208" l="1"/>
  <c r="I454"/>
  <c r="K181"/>
  <c r="I277"/>
  <c r="I276" s="1"/>
  <c r="I278"/>
  <c r="J181"/>
  <c r="J143"/>
  <c r="I387"/>
  <c r="G155"/>
  <c r="G154" s="1"/>
  <c r="G143" s="1"/>
  <c r="J387"/>
  <c r="G192"/>
  <c r="G191" s="1"/>
  <c r="G181" s="1"/>
  <c r="I181"/>
  <c r="K143"/>
  <c r="G326"/>
  <c r="I143"/>
  <c r="H89"/>
  <c r="H80" s="1"/>
  <c r="H70" s="1"/>
  <c r="H69" s="1"/>
  <c r="K387"/>
  <c r="J278"/>
  <c r="G395"/>
  <c r="G387" s="1"/>
  <c r="J89"/>
  <c r="J80" s="1"/>
  <c r="J70" s="1"/>
  <c r="J69" s="1"/>
  <c r="I89"/>
  <c r="I80" s="1"/>
  <c r="I70" s="1"/>
  <c r="I69" s="1"/>
  <c r="H143"/>
  <c r="H278"/>
  <c r="H181"/>
  <c r="G247"/>
  <c r="G246" s="1"/>
  <c r="J277"/>
  <c r="J276" s="1"/>
  <c r="G100"/>
  <c r="G99" s="1"/>
  <c r="G89" s="1"/>
  <c r="G80" s="1"/>
  <c r="G70" s="1"/>
  <c r="G69" s="1"/>
  <c r="G372"/>
  <c r="G371" s="1"/>
  <c r="H277"/>
  <c r="H276" s="1"/>
  <c r="G438"/>
  <c r="G437" s="1"/>
  <c r="K89"/>
  <c r="K80" s="1"/>
  <c r="K70" s="1"/>
  <c r="K69" s="1"/>
  <c r="K278"/>
  <c r="K277"/>
  <c r="K276" s="1"/>
  <c r="G278"/>
  <c r="G277"/>
  <c r="G276" s="1"/>
  <c r="G134" l="1"/>
  <c r="I134"/>
  <c r="K134"/>
  <c r="J134"/>
  <c r="H134"/>
  <c r="H133" s="1"/>
  <c r="H132" s="1"/>
  <c r="H494" s="1"/>
  <c r="K133" l="1"/>
  <c r="K132" s="1"/>
  <c r="K494" s="1"/>
  <c r="K497" s="1"/>
  <c r="G132"/>
  <c r="G494" s="1"/>
  <c r="G497" s="1"/>
  <c r="G133"/>
  <c r="I133"/>
  <c r="I132" s="1"/>
  <c r="I494" s="1"/>
  <c r="I497" s="1"/>
  <c r="J132"/>
  <c r="J494" s="1"/>
  <c r="J497" s="1"/>
  <c r="J133"/>
  <c r="H497"/>
  <c r="H60"/>
  <c r="H59" s="1"/>
  <c r="J64"/>
  <c r="K64"/>
  <c r="H64"/>
  <c r="G61"/>
  <c r="G62"/>
  <c r="G63"/>
  <c r="G66"/>
  <c r="G67"/>
  <c r="G52"/>
  <c r="H40"/>
  <c r="H39" s="1"/>
  <c r="H33" s="1"/>
  <c r="G37"/>
  <c r="G34" s="1"/>
  <c r="G41"/>
  <c r="I30"/>
  <c r="I29" s="1"/>
  <c r="J30"/>
  <c r="K30"/>
  <c r="K29" s="1"/>
  <c r="K28" s="1"/>
  <c r="K27" s="1"/>
  <c r="H30"/>
  <c r="H29" s="1"/>
  <c r="H28" s="1"/>
  <c r="H27" s="1"/>
  <c r="G31"/>
  <c r="G30" s="1"/>
  <c r="G29" s="1"/>
  <c r="G28" s="1"/>
  <c r="G27" s="1"/>
  <c r="I25"/>
  <c r="J25"/>
  <c r="J24" s="1"/>
  <c r="K25"/>
  <c r="K24" s="1"/>
  <c r="K23" s="1"/>
  <c r="K22" s="1"/>
  <c r="H25"/>
  <c r="H24" s="1"/>
  <c r="H23" s="1"/>
  <c r="H22" s="1"/>
  <c r="H12"/>
  <c r="H11" s="1"/>
  <c r="H20"/>
  <c r="G13"/>
  <c r="G17"/>
  <c r="G21"/>
  <c r="G65" l="1"/>
  <c r="H10"/>
  <c r="K9"/>
  <c r="G64"/>
  <c r="H9"/>
  <c r="K58"/>
  <c r="K54" s="1"/>
  <c r="K53" s="1"/>
  <c r="H58"/>
  <c r="H54" s="1"/>
  <c r="H53" s="1"/>
  <c r="G60"/>
  <c r="J58"/>
  <c r="J54" s="1"/>
  <c r="J53" s="1"/>
  <c r="G51"/>
  <c r="G48" s="1"/>
  <c r="G40"/>
  <c r="G39" s="1"/>
  <c r="G33" s="1"/>
  <c r="I28"/>
  <c r="J29"/>
  <c r="J28" s="1"/>
  <c r="J27" s="1"/>
  <c r="G20"/>
  <c r="J23"/>
  <c r="J22" s="1"/>
  <c r="I24"/>
  <c r="I23" s="1"/>
  <c r="I22" s="1"/>
  <c r="G12"/>
  <c r="G11" s="1"/>
  <c r="H68" l="1"/>
  <c r="K68"/>
  <c r="G10"/>
  <c r="J9"/>
  <c r="J68" s="1"/>
  <c r="G59"/>
  <c r="G54" s="1"/>
  <c r="G53" s="1"/>
  <c r="I58"/>
  <c r="I54" s="1"/>
  <c r="I27"/>
  <c r="H496" l="1"/>
  <c r="H495"/>
  <c r="G9"/>
  <c r="I9"/>
  <c r="J495"/>
  <c r="J496"/>
  <c r="K495"/>
  <c r="K496"/>
  <c r="G58"/>
  <c r="I53" l="1"/>
  <c r="I68" s="1"/>
  <c r="I495" s="1"/>
  <c r="I500" s="1"/>
  <c r="I498" s="1"/>
  <c r="G68" l="1"/>
  <c r="G496" s="1"/>
  <c r="J499"/>
  <c r="J500" s="1"/>
  <c r="I496"/>
  <c r="K499" l="1"/>
  <c r="K500" s="1"/>
  <c r="K498" s="1"/>
  <c r="J498" l="1"/>
</calcChain>
</file>

<file path=xl/sharedStrings.xml><?xml version="1.0" encoding="utf-8"?>
<sst xmlns="http://schemas.openxmlformats.org/spreadsheetml/2006/main" count="1362" uniqueCount="367">
  <si>
    <t>Наименование</t>
  </si>
  <si>
    <t>МУНИЦИПАЛЬНЫЙ СОВЕТ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</si>
  <si>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</si>
  <si>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</si>
  <si>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</si>
  <si>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</si>
  <si>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</t>
  </si>
  <si>
    <t>РЕЗЕРВНЫЕ ФОНДЫ</t>
  </si>
  <si>
    <t>НАЦИОНАЛЬНАЯ БЕЗОПАСНОСТЬ И ПРАВООХРАНИТЕЛЬНАЯ ДЕЯТЕЛЬНОСТЬ</t>
  </si>
  <si>
    <t xml:space="preserve"> НАЦИОНАЛЬНАЯ ЭКОНОМИКА</t>
  </si>
  <si>
    <t>ОБЩЕЭКОНОМИЧЕСКИЕ ВОПРОСЫ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</si>
  <si>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</si>
  <si>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</si>
  <si>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</si>
  <si>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муниципальных образований</t>
  </si>
  <si>
    <t>ОХРАНА ОКРУЖАЮЩЕЙ СРЕДЫ</t>
  </si>
  <si>
    <t>ДРУГИЕ ВОПРОСЫ В ОБЛАСТИ ОХРАНЫ ОКРУЖАЮЩЕЙ СРЕДЫ</t>
  </si>
  <si>
    <t>КУЛЬТУРА</t>
  </si>
  <si>
    <t>Организация и проведение мероприятий по сохранению и развитию местных традиций и обрядов</t>
  </si>
  <si>
    <t>СОЦИАЛЬНАЯ ПОЛИТИКА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</si>
  <si>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</si>
  <si>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</si>
  <si>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</si>
  <si>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</si>
  <si>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ЗАЩИТА НАСЕЛЕНИЯ  И ТЕРРИТОРИИ ОТ ЧРЕЗВЫЧАЙНЫХ СИТУАЦИЙ ПРИРОДНОГО И ТЕХНОГЕННОГО ХАРАКТЕРА, ГРАЖДАНСКАЯ ОБОРОНА</t>
  </si>
  <si>
    <t>Участие в мероприятиях по охране окружающей среды в границах муниципального образования</t>
  </si>
  <si>
    <t>0113</t>
  </si>
  <si>
    <t>0412</t>
  </si>
  <si>
    <t>0707</t>
  </si>
  <si>
    <t>0801</t>
  </si>
  <si>
    <t>0400</t>
  </si>
  <si>
    <t>0401</t>
  </si>
  <si>
    <t>0300</t>
  </si>
  <si>
    <t>0309</t>
  </si>
  <si>
    <t>0104</t>
  </si>
  <si>
    <t>0111</t>
  </si>
  <si>
    <t>0100</t>
  </si>
  <si>
    <t>0103</t>
  </si>
  <si>
    <t>0503</t>
  </si>
  <si>
    <t>0500</t>
  </si>
  <si>
    <t>0600</t>
  </si>
  <si>
    <t>0605</t>
  </si>
  <si>
    <t>Уплата налогов, сборов и иных платежей</t>
  </si>
  <si>
    <t>870</t>
  </si>
  <si>
    <t>Резервные средства</t>
  </si>
  <si>
    <t>КУЛЬТУРА, КИНЕМАТОГРАФИЯ</t>
  </si>
  <si>
    <t>ПЕРИОДИЧЕСКАЯ ПЕЧАТЬ И ИЗДАТЕЛЬСТВА</t>
  </si>
  <si>
    <t>0800</t>
  </si>
  <si>
    <t>0705</t>
  </si>
  <si>
    <t>ОБРАЗОВАНИЕ</t>
  </si>
  <si>
    <t>0700</t>
  </si>
  <si>
    <t>Профессиональная подготовка, переподготовка и повышение квалификации</t>
  </si>
  <si>
    <t>Организация и проведение досуговых мероприятий для жителей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</si>
  <si>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</si>
  <si>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Содействие  развитию  малого бизнеса на территории муниципального образования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</si>
  <si>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</si>
  <si>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</si>
  <si>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Прочая закупка товаров, работ,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</si>
  <si>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</si>
  <si>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
(муниципальных) органов</t>
  </si>
  <si>
    <t>Публичные нормативные социальные выплаты гражданам</t>
  </si>
  <si>
    <t>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</si>
  <si>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</si>
  <si>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</si>
  <si>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Закупка товаров, работ и услуг для государственных
(муниципальных) нужд</t>
  </si>
  <si>
    <t>Иные бюджетные ассигнования</t>
  </si>
  <si>
    <t>Содержание главы муниципального образования</t>
  </si>
  <si>
    <t>Содержание главы местной администрации</t>
  </si>
  <si>
    <t>Содержание и обеспечение деятельности местной администрации муниципального образования</t>
  </si>
  <si>
    <t>Формирование резервного фонда  местной администрации муниципального образования</t>
  </si>
  <si>
    <t xml:space="preserve">Формирование архивных фондов органов местного самоуправления, муниципальных учреждений и предприятий </t>
  </si>
  <si>
    <t>Организация профессионального образования 
и дополнительного профессионального образования выборных должностных лиц
местного самоуправления, членов выборных органов местного самоуправления, депутатов
муниципальных советов муниципальных образований, муниципальных служащих 
и работников муниципальных учреждений</t>
  </si>
  <si>
    <t xml:space="preserve">Проведение работ по военно-патриотическому воспитанию граждан </t>
  </si>
  <si>
    <t>Организация и проведение местных  и участие в организации и проведении городских праздничных и иных зрелищных мероприятий</t>
  </si>
  <si>
    <t>Обеспечение условий для развития
на территории муниципального образования физической культуры и массового спорта, 
организация и проведение официальных физкультурных мероприятий, физкультурно-
оздоровительных мероприятий и спортивных мероприятий муниципального образования</t>
  </si>
  <si>
    <t>Учреждение печатного средства массовой
информации для опубликования муниципальных правовых актов, обсуждения проектов
муниципальных правовых актов по вопросам местного значения, доведения до сведения
жителей муниципального образования официальной информации о социально-
экономическом и культурном развитии муниципального образования, о развитии
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</si>
  <si>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</si>
  <si>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Содержание и обеспечение деятельности представительного органа муниципального образования</t>
  </si>
  <si>
    <t xml:space="preserve">Текущий ремонт придомовых территорий
и дворовых территорий, включая проезды и въезды, пешеходные дорожки </t>
  </si>
  <si>
    <t>Выполнение оформления к праздничным
мероприятиям на территории муниципального образования</t>
  </si>
  <si>
    <t>Закупка товаров, работ и услуг для государственных (муниципальных) нужд</t>
  </si>
  <si>
    <t>Расходы на выплаты персоналу государственных (муниципальных) органов</t>
  </si>
  <si>
    <t>Компенсации депутатам муниципального
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</si>
  <si>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Участие в организации и финансировании
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
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</si>
  <si>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Установка, содержание и ремонт ограждений газонов</t>
  </si>
  <si>
    <t>Участие в пределах своей компетенции
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
водных акваторий, тупиков и проездов, не включенных в адресные программы,
утвержденные исполнительными органами государственной власти</t>
  </si>
  <si>
    <t>Проведение санитарных рубок, а также
удаление аварийных, больных деревьев и кустарников в отношении зеленых насаждений внутриквартального озеленения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</si>
  <si>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</si>
  <si>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</si>
  <si>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Содержание лиц, замещающих выборные
муниципальные должности (депутатов муниципальных советов, членов выборных органов местного самоуправления, выборных должностных лиц местного самоуправления), 
осуществляющих свои полномочия на постоянной основе</t>
  </si>
  <si>
    <t>Содействие в установленном порядке
исполнительным органам государственной власти Санкт-Петербурга в сборе и обмене
информацией в области защиты населения и территорий от чрезвычайных ситуаций,  а также содействие в информировании населения об угрозе возникновения или о возникновении чрезвычайной ситуации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</si>
  <si>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</si>
  <si>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Осуществление мероприятий по содержанию в порядке и благоустройству воинских  захоронений, мемориальных сооружений и объектов, увековечивающих память погибших при защите Отечества, расположенных вне земельных участков, входящих в состав кладбищ</t>
  </si>
  <si>
    <t>Заработная плата</t>
  </si>
  <si>
    <t>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</si>
  <si>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</si>
  <si>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Прочие выплаты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</si>
  <si>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</si>
  <si>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</si>
  <si>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Услуги связи</t>
  </si>
  <si>
    <t>Работы, услуги по содержанию имущества</t>
  </si>
  <si>
    <t>Прочие работы, услуги</t>
  </si>
  <si>
    <t>Транспортные услуги</t>
  </si>
  <si>
    <t>Прочие расходы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</si>
  <si>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</si>
  <si>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Увеличение стоимости основных средств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</si>
  <si>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</si>
  <si>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</si>
  <si>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</si>
  <si>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</si>
  <si>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312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</si>
  <si>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</si>
  <si>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</si>
  <si>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Пособия, компенсации, меры социальной поддержки по публичным нормативным обязательствам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</si>
  <si>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</si>
  <si>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Фонд оплаты труда государственных (муниципальных) органов </t>
  </si>
  <si>
    <t>00200G0850</t>
  </si>
  <si>
    <t>60000G3160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</si>
  <si>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</si>
  <si>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</si>
  <si>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</si>
  <si>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</si>
  <si>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</si>
  <si>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</si>
  <si>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51100G0870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</si>
  <si>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</si>
  <si>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0020000110</t>
  </si>
  <si>
    <t>0020000210</t>
  </si>
  <si>
    <t>0020000220</t>
  </si>
  <si>
    <t>0020000230</t>
  </si>
  <si>
    <t>0020004410</t>
  </si>
  <si>
    <t>0020000310</t>
  </si>
  <si>
    <t>0020000320</t>
  </si>
  <si>
    <t>0700000610</t>
  </si>
  <si>
    <t>0800000710</t>
  </si>
  <si>
    <t>2190000810</t>
  </si>
  <si>
    <t>2200000910</t>
  </si>
  <si>
    <t>5300001020</t>
  </si>
  <si>
    <t>3450001110</t>
  </si>
  <si>
    <t>6100001310</t>
  </si>
  <si>
    <t>6100001330</t>
  </si>
  <si>
    <t>6100001340</t>
  </si>
  <si>
    <t>6200001410</t>
  </si>
  <si>
    <t>6300001510</t>
  </si>
  <si>
    <t>6300001520</t>
  </si>
  <si>
    <t>6400001610</t>
  </si>
  <si>
    <t>6400001620</t>
  </si>
  <si>
    <t>6400001630</t>
  </si>
  <si>
    <t>6400001640</t>
  </si>
  <si>
    <t>6400001660</t>
  </si>
  <si>
    <t>4280001810</t>
  </si>
  <si>
    <t>4310001910</t>
  </si>
  <si>
    <t>4600005610</t>
  </si>
  <si>
    <t>4400002010</t>
  </si>
  <si>
    <t>4700002110</t>
  </si>
  <si>
    <t>5050002310</t>
  </si>
  <si>
    <t>4870002410</t>
  </si>
  <si>
    <t>4570002510</t>
  </si>
  <si>
    <t>МУНИЦИПАЛЬНАЯ ПРОГРАММА "Участие в организации и финансировании
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
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впервые"</t>
  </si>
  <si>
    <t>МУНИЦИПАЛЬНАЯ ПРОГРАММА "Содействие  развитию  малого бизнеса на территории муниципального образования"</t>
  </si>
  <si>
    <t>МУНИЦИПАЛЬНАЯ ПРОГРАММА "Формирование архивных фондов органов местного самоуправления"</t>
  </si>
  <si>
    <t>МУНИЦИПАЛЬНАЯ ПРОГРАММА "Осуществление благоустройства придомовой и дворовой территории"</t>
  </si>
  <si>
    <t>МУНИЦИПАЛЬНАЯ ПРОГРАММА "Благоустройство территории, связанное с обеспечением санитарного благополучия"</t>
  </si>
  <si>
    <t>МУНИЦИПАЛЬНАЯ ПРОГРАММА "Прочие мероприятия в области благоустройства"</t>
  </si>
  <si>
    <t>МУНИЦИПАЛЬНАЯ ПРОГРАММА "Организация и проведение досуговых мероприятий для жителей"</t>
  </si>
  <si>
    <t>МУНИЦИПАЛЬНАЯ ПРОГРАММА "Организация и проведение местных  и участие в организации и проведении городских праздничных и иных зрелищных мероприятий"</t>
  </si>
  <si>
    <t>МУНИЦИПАЛЬНАЯ ПРОГРАММА "Организация и проведение мероприятий по сохранению и развитию местных традиций и обрядов"</t>
  </si>
  <si>
    <t>МУНИЦИПАЛЬНАЯ ПРОГРАММА "Обеспечение условий для развития
на территории муниципального образования физической культуры и массового спорта, 
организация и проведение официальных физкультурных мероприятий, физкультурно-
оздоровительных мероприятий и спортивных мероприятий"</t>
  </si>
  <si>
    <t>1102</t>
  </si>
  <si>
    <t>1202</t>
  </si>
  <si>
    <t>МУНИЦИПАЛЬНАЯ ПРОГРАМА "Организация профессионального образования 
и дополнительного профессионального образования выборных должностных лиц
местного самоуправления, членов выборных органов местного самоуправления, депутатов
муниципальных советов муниципальных образований, муниципальных служащих 
и работников муниципальных учреждений"</t>
  </si>
  <si>
    <t>МУНИЦИПАЛЬНАЯ ПРОГРАММА "Учреждение печатного средства массовой
информации для опубликования муниципальных правовых актов, обсуждения проектов
муниципальных правовых актов по вопросам местного значения, доведения до сведения
жителей муниципального образования официальной информации о социально-
экономическом и культурном развитии муниципального образования, о развитии
его общественной инфраструктуры и иной официальной информации"</t>
  </si>
  <si>
    <t>ИТОГО РАСХОДОВ:</t>
  </si>
  <si>
    <t>6400000000</t>
  </si>
  <si>
    <t>0800000000</t>
  </si>
  <si>
    <t>2190000000</t>
  </si>
  <si>
    <t>2200000000</t>
  </si>
  <si>
    <t>5300000000</t>
  </si>
  <si>
    <t>3450000000</t>
  </si>
  <si>
    <t>6100000000</t>
  </si>
  <si>
    <t>6200000000</t>
  </si>
  <si>
    <t>6300000000</t>
  </si>
  <si>
    <t>4280000000</t>
  </si>
  <si>
    <t>4600000000</t>
  </si>
  <si>
    <t>4400000000</t>
  </si>
  <si>
    <t>4700000000</t>
  </si>
  <si>
    <t>4870000000</t>
  </si>
  <si>
    <t>4570000000</t>
  </si>
  <si>
    <t>0709</t>
  </si>
  <si>
    <t xml:space="preserve">МОЛОДЕЖНАЯ ПОЛИТИКА </t>
  </si>
  <si>
    <t>ДРУГИЕ ВОПРОСЫ В ОБЛАСТИ ОБРАЗОВАНИЯ</t>
  </si>
  <si>
    <t>ДРУГИЕ ОБЩЕГОСУДАРСТВЕННЫЕ ВОПРОСЫ</t>
  </si>
  <si>
    <t>Озеленение территорий зеленых насаждений общего пользования местного значения, в том числе организацию работ по компенсационному озеленению, осуществляемому в соответствии с законом Санкт-Петербурга, содержание, включая уборку, территорий зеленых насаждений общего пользования местного значения, в том числе расположенных на них элементов благоустройства, ремонт объектов зеленых насаждений и защиту зеленых насаждений в границах указанных территорий</t>
  </si>
  <si>
    <t>7950404910</t>
  </si>
  <si>
    <t>7950305410</t>
  </si>
  <si>
    <t>7950205310</t>
  </si>
  <si>
    <t>ПЕНСИОННОЕ ОБЕСПЕЧЕНИЕ</t>
  </si>
  <si>
    <t>1001</t>
  </si>
  <si>
    <t>Налоги, пошлины и сборы</t>
  </si>
  <si>
    <t>МУНИЦИПАЛЬНАЯ ПРОГРАММА "Осуществление содействия в установленном порядке
исполнительным органам государственной власти Санкт-Петербурга в сборе и обмене
информацией в области защиты населения и территорий от чрезвычайных ситуаций,  а также содействие в информировании населения об угрозе возникновения или о возникновении чрезвычайной ситуации"</t>
  </si>
  <si>
    <t>МУНИЦИПАЛЬНАЯ ПРОГРАММА "Организация мероприятий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</si>
  <si>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Назначение, выплата, перерасчет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Санкт-Петербурга.</t>
  </si>
  <si>
    <t>5050002320</t>
  </si>
  <si>
    <t>300</t>
  </si>
  <si>
    <t>Назначение, выплата, перерасчет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пенсии за выслугу лет в соответствии с законом Санкт-Петербурга.</t>
  </si>
  <si>
    <t>МУНИЦИПАЛЬНАЯ ПРОГРАММА "Участие в профилактике терроризма и экстремизма, а также в минимизации и (или) ликвидация последствий проявления терроризма и экстремизма на территории муниципального образования"</t>
  </si>
  <si>
    <t>ВЕДОМСТВЕННАЯ ЦЕЛЕВАЯ ПРОГРАММА "Участие в реализации мероприятий  по охране здоровья граждан от воздействия окружающего табачного дыма и последствий потребления табака на территории муниципального образования"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</si>
  <si>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</si>
  <si>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264</t>
  </si>
  <si>
    <t>Пенсии, пособия, выплачиваемые работодателями, нанимателями бывшим работникам в денежной форме</t>
  </si>
  <si>
    <t>0102</t>
  </si>
  <si>
    <t>1003</t>
  </si>
  <si>
    <t>СОЦИАЛЬНОЕ ОБЕСПЕЧЕНИЕ НАСЕЛЕНИЯ</t>
  </si>
  <si>
    <t>4310000000</t>
  </si>
  <si>
    <t>КАССОВЫЙ ПЛАН</t>
  </si>
  <si>
    <t>КБК</t>
  </si>
  <si>
    <t>План по бюджету</t>
  </si>
  <si>
    <t>Прогноз исполнения</t>
  </si>
  <si>
    <t>1 квартал</t>
  </si>
  <si>
    <t>2 квартал</t>
  </si>
  <si>
    <t>3 квартал</t>
  </si>
  <si>
    <t>4 квартал</t>
  </si>
  <si>
    <t>НАЛОГОВЫЕ  И НЕНАЛОГОВЫЕ ДОХОДЫ</t>
  </si>
  <si>
    <t>000 100 00000 00 0000 000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</si>
  <si>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</si>
  <si>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</si>
  <si>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</si>
  <si>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</si>
  <si>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</si>
  <si>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</si>
  <si>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</si>
  <si>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</si>
  <si>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</si>
  <si>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182 1 05 01021 01 0000 110</t>
  </si>
  <si>
    <t>Единый налог на вмененный доход для отдельных видов деятельности</t>
  </si>
  <si>
    <t>000 1 05 02000 02 0000 110</t>
  </si>
  <si>
    <t>182 1 05 02010 02 0000 110</t>
  </si>
  <si>
    <t>Налог, взимаемый в связи с применением патентной системы налогообложения</t>
  </si>
  <si>
    <t>000 1 05 04000 02 0000 110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</si>
  <si>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</si>
  <si>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182 1 05 04030 02 0000 110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</si>
  <si>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</si>
  <si>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</si>
  <si>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</si>
  <si>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</si>
  <si>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</si>
  <si>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</si>
  <si>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</si>
  <si>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000 1 11 05011 02 0000 120</t>
  </si>
  <si>
    <t>830 1 11 05011 02 0100 120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</si>
  <si>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</si>
  <si>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</si>
  <si>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</si>
  <si>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</si>
  <si>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</si>
  <si>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</si>
  <si>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>000 1 13 02993 03 0000 130</t>
  </si>
  <si>
    <t>867 1 13 02993 03 0100 130</t>
  </si>
  <si>
    <t>988 1 13 02993 03 0200 130</t>
  </si>
  <si>
    <t>ШТРАФЫ, САНКЦИИ, ВОЗМЕЩЕНИЕ УЩЕРБА</t>
  </si>
  <si>
    <t>000 1 16 00000 00 0000 000</t>
  </si>
  <si>
    <t>ПРОЧИЕ НЕНАЛОГОВЫЕ ДОХОДЫ</t>
  </si>
  <si>
    <t xml:space="preserve">000 1 17 00000 00 0000 000 </t>
  </si>
  <si>
    <t>Прочие неналоговые доходы</t>
  </si>
  <si>
    <t xml:space="preserve">000 1 17 05000 00 0000 180 </t>
  </si>
  <si>
    <t xml:space="preserve">Прочие неналоговые доходы бюджетов внутригородских муниципальных образований городов федерального значения </t>
  </si>
  <si>
    <t xml:space="preserve">988 1 17 05030 03 0000 180 </t>
  </si>
  <si>
    <t>БЕЗВОЗМЕЗДНЫЕ ПОСТУПЛЕНИЯ</t>
  </si>
  <si>
    <t>000 2 00 00000 00 0000 000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</si>
  <si>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</si>
  <si>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</si>
  <si>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</si>
  <si>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cоставлению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</si>
  <si>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</si>
  <si>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</si>
  <si>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</si>
  <si>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</si>
  <si>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ДОХОДОВ:</t>
  </si>
  <si>
    <t>ДОХОДЫ ОТ ОКАЗАНИЯ ПЛАТНЫХ УСЛУГ И КОМПЕНСАЦИИ ЗАТРАТ ГОСУДАРСТВА</t>
  </si>
  <si>
    <t>Страхование</t>
  </si>
  <si>
    <t>Пособия по социальной помощи населению</t>
  </si>
  <si>
    <t>Увеличение стоимости прочих материальных запасов однократного применения</t>
  </si>
  <si>
    <t>Увеличение стоимости прочих оборотных запасов (материалов)</t>
  </si>
  <si>
    <t>Иные выплаты текущего характера организациям</t>
  </si>
  <si>
    <t>226</t>
  </si>
  <si>
    <t>Увеличение стоимости горюче-смазочных материалов</t>
  </si>
  <si>
    <t>Социальные пособия и компенсации персоналу в денежной форме</t>
  </si>
  <si>
    <t>ДЕФИЦИТ (ПРОФИЦИТ)</t>
  </si>
  <si>
    <t>ИСТОЧНИКИ ФИНАНСИРОВАНИЯ ДЕФИЦИТА</t>
  </si>
  <si>
    <t>988 01 05 02 01 03 0000 510</t>
  </si>
  <si>
    <t>988 01 05 02 01 03 0000 610</t>
  </si>
  <si>
    <t>ИЗМЕНЕНИЕ ОСТАТКОВ СРЕДСТВ НА СЧЕТАХ ПО ИСПОЛНЕНИЮ БЮДЖЕТА (+УМЕНЬШЕНИЕ, -УВЕЛИЧЕНИЕ)</t>
  </si>
  <si>
    <t>ПРОГНОЗ ОСТАТКА НА СЧЕТАХ ПО ИСПОЛНЕНИЮ БЮДЖЕТА НА НАЧАЛО ПЕРИОДА</t>
  </si>
  <si>
    <t>ПРОГНОЗ ОСТАТКА НА СЧЕТАХ ПО ИСПОЛНЕНИЮ БЮДЖЕТА НА КОНЕЦ ПЕРИОДА</t>
  </si>
  <si>
    <t>к постановлению №  _______</t>
  </si>
  <si>
    <t xml:space="preserve"> ПО БЮДЖЕТУ ВНУТРИГОРОДСКОГО МУНИЦИПАЛЬНОГО ОБРАЗОВАНИЯ САНКТ-ПЕТЕРБУРГА ПОСЕЛОК ШУШАРЫ НА 2020 ГОД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</si>
  <si>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</si>
  <si>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подлежащих зачислению в бюджеты внутригородских муниципальных образований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</si>
  <si>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</si>
  <si>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Другие виды прочих доходов от компенсации затрат бюджетов внутригородских муниципальных образований Санкт-Петербурга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</si>
  <si>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</si>
  <si>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</si>
  <si>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</si>
  <si>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</si>
  <si>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</si>
  <si>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</si>
  <si>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</si>
  <si>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</si>
  <si>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</si>
  <si>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000 1 16 02000 02 0000 140</t>
  </si>
  <si>
    <t>806 1 16 02010 02 0000 140</t>
  </si>
  <si>
    <t>807 1 16 02010 02 0000 140</t>
  </si>
  <si>
    <t>824 1 16 02010 02 0000 140</t>
  </si>
  <si>
    <t>861 1 16 02010 02 0000 140</t>
  </si>
  <si>
    <t>000 1 16 10000 00 0000 140</t>
  </si>
  <si>
    <t>988 1 16 10031 03 0000 140</t>
  </si>
  <si>
    <t>2310005211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</si>
  <si>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</si>
  <si>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>2320005221</t>
  </si>
  <si>
    <t>ВЕДОМСТВЕННАЯ ЦЕЛЕВАЯ ПРОГРАММА "Участие в формах, установленных законодательством Санкт-Петербурга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муниципальном образовании"</t>
  </si>
  <si>
    <t>МУНИЦИПАЛЬНАЯ ПРОГРАММА "Озеленение территорий зеленых насаждений общего пользования местного значения"</t>
  </si>
  <si>
    <t>0506</t>
  </si>
  <si>
    <t>МУНИЦИПАЛЬНАЯ ПРОГРАММА "Участие в мероприятиях по охране окружающей среды в границах муниципального образования поселок Шушары, за исключением организации и осуществления мероприятий по экологическому контролю"</t>
  </si>
  <si>
    <t>4110000000</t>
  </si>
  <si>
    <t>4110001711</t>
  </si>
  <si>
    <t>МУНИЦИПАЛЬНАЯ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</t>
  </si>
  <si>
    <t>4120000000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</si>
  <si>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</si>
  <si>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4120001721</t>
  </si>
  <si>
    <t>МУНИЦИПАЛЬНАЯ ПРОГРАММА "Проведение работ о военно-патриотическому воспитанию граждан"</t>
  </si>
  <si>
    <t>23200005221</t>
  </si>
  <si>
    <t>Невыясненные поступления</t>
  </si>
  <si>
    <t>000 1 17 01000 00 0000 180</t>
  </si>
  <si>
    <t>988 1 17 01030 03 0000 180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</si>
  <si>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</si>
  <si>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</si>
  <si>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</si>
  <si>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861  1 16 10123 01 0031 140</t>
  </si>
  <si>
    <t>807  1 16 10123 01 0031 140</t>
  </si>
  <si>
    <t>806  1 16 10123 01 0031 140</t>
  </si>
  <si>
    <t>182  1 16 10123 01 0031 140</t>
  </si>
  <si>
    <t>000  1 16 10123 01 0000 140</t>
  </si>
  <si>
    <t>000  1 16 10120 00 0000 140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</si>
  <si>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</si>
  <si>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</si>
  <si>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</si>
  <si>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</si>
  <si>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000 2 02 30000 00 0000 150</t>
  </si>
  <si>
    <t>000 2 02 30024 00 0000 150</t>
  </si>
  <si>
    <t>000 2 02 30024 03 0000 150</t>
  </si>
  <si>
    <t>988 2 02 30024 03 0100 150</t>
  </si>
  <si>
    <t>988 2 02 30024 03 0200 150</t>
  </si>
  <si>
    <t>988 2 02 30024 03 0300 150</t>
  </si>
  <si>
    <t>000 2 02 30027 00 0000 150</t>
  </si>
  <si>
    <t>000 2 02 30027 03 0000 150</t>
  </si>
  <si>
    <t>988 2 02 30027 03 0100 150</t>
  </si>
  <si>
    <t>988 2 02 30027 03 0200 150</t>
  </si>
  <si>
    <t>Прочая закупка товаров, работ и услуг</t>
  </si>
  <si>
    <t>Увеличение стоимости прочих оборотных запасов</t>
  </si>
  <si>
    <t xml:space="preserve">Прочая закупка товаров, работ и услуг </t>
  </si>
  <si>
    <t xml:space="preserve">Увеличение стоимости прочих оборотных запасов </t>
  </si>
  <si>
    <t>988 2 02 19999 03 0000 150</t>
  </si>
  <si>
    <t>000 2 02 19999 00 0000 150</t>
  </si>
  <si>
    <t>000 2 02 10000 00 0000 000</t>
  </si>
  <si>
    <t>Приложение № 2</t>
  </si>
  <si>
    <t>от  " 30 " июня 2020 года</t>
  </si>
  <si>
    <t>000 1 16 10030 13 0000 140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</si>
</sst>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9">
    <font>
      <sz val="10"/>
      <name val="Arial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i/>
      <sz val="11"/>
      <color rgb="FFFF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color theme="5" tint="-0.249977111117893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8"/>
      <color rgb="FF333333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/>
    <xf numFmtId="164" fontId="2" fillId="0" borderId="1" xfId="0" applyNumberFormat="1" applyFont="1" applyBorder="1"/>
    <xf numFmtId="0" fontId="5" fillId="2" borderId="1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wrapText="1"/>
    </xf>
    <xf numFmtId="0" fontId="6" fillId="0" borderId="0" xfId="0" applyFont="1"/>
    <xf numFmtId="164" fontId="6" fillId="0" borderId="0" xfId="0" applyNumberFormat="1" applyFont="1"/>
    <xf numFmtId="164" fontId="3" fillId="0" borderId="0" xfId="0" applyNumberFormat="1" applyFont="1"/>
    <xf numFmtId="0" fontId="5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7" fillId="0" borderId="0" xfId="0" applyFont="1"/>
    <xf numFmtId="0" fontId="8" fillId="0" borderId="0" xfId="0" applyFont="1"/>
    <xf numFmtId="0" fontId="9" fillId="0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5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/>
    <xf numFmtId="164" fontId="2" fillId="0" borderId="1" xfId="0" applyNumberFormat="1" applyFont="1" applyBorder="1" applyAlignment="1"/>
    <xf numFmtId="164" fontId="11" fillId="0" borderId="1" xfId="0" applyNumberFormat="1" applyFont="1" applyBorder="1" applyAlignment="1"/>
    <xf numFmtId="0" fontId="4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164" fontId="12" fillId="0" borderId="1" xfId="0" applyNumberFormat="1" applyFont="1" applyBorder="1" applyAlignment="1"/>
    <xf numFmtId="165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/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164" fontId="5" fillId="0" borderId="1" xfId="0" applyNumberFormat="1" applyFont="1" applyBorder="1" applyAlignment="1"/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wrapText="1"/>
    </xf>
    <xf numFmtId="164" fontId="13" fillId="0" borderId="1" xfId="0" applyNumberFormat="1" applyFont="1" applyBorder="1"/>
    <xf numFmtId="49" fontId="13" fillId="2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165" fontId="4" fillId="0" borderId="1" xfId="0" applyNumberFormat="1" applyFont="1" applyBorder="1" applyAlignment="1"/>
    <xf numFmtId="165" fontId="4" fillId="0" borderId="1" xfId="0" applyNumberFormat="1" applyFont="1" applyBorder="1" applyAlignment="1">
      <alignment wrapText="1"/>
    </xf>
    <xf numFmtId="164" fontId="14" fillId="0" borderId="1" xfId="0" applyNumberFormat="1" applyFont="1" applyBorder="1" applyAlignment="1"/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wrapText="1"/>
    </xf>
    <xf numFmtId="164" fontId="17" fillId="0" borderId="1" xfId="0" applyNumberFormat="1" applyFont="1" applyBorder="1" applyAlignment="1"/>
    <xf numFmtId="16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center"/>
    </xf>
    <xf numFmtId="0" fontId="18" fillId="2" borderId="0" xfId="0" applyFont="1" applyFill="1"/>
    <xf numFmtId="0" fontId="16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12" fillId="0" borderId="1" xfId="0" applyFont="1" applyBorder="1" applyAlignment="1"/>
    <xf numFmtId="0" fontId="14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12" fillId="0" borderId="1" xfId="0" applyFont="1" applyBorder="1" applyAlignment="1"/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1" fillId="0" borderId="1" xfId="0" applyFont="1" applyBorder="1" applyAlignme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vertical="center"/>
    </xf>
    <xf numFmtId="0" fontId="0" fillId="0" borderId="1" xfId="0" applyBorder="1"/>
    <xf numFmtId="0" fontId="15" fillId="0" borderId="1" xfId="0" applyFont="1" applyBorder="1" applyAlignment="1"/>
    <xf numFmtId="0" fontId="15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zoomScale="130" zoomScaleNormal="130" workbookViewId="0">
      <selection activeCell="N9" sqref="N9"/>
    </sheetView>
  </sheetViews>
  <sheetFormatPr defaultRowHeight="12.75"/>
  <cols>
    <col min="1" max="1" width="39.5703125" style="25" customWidth="1"/>
    <col min="2" max="2" width="7" style="25" customWidth="1"/>
    <col min="3" max="3" width="5.42578125" style="25" customWidth="1"/>
    <col min="4" max="4" width="8.85546875" style="25" customWidth="1"/>
    <col min="5" max="5" width="6.28515625" style="25" customWidth="1"/>
    <col min="6" max="6" width="5.28515625" style="25" customWidth="1"/>
    <col min="7" max="7" width="8.28515625" style="25" customWidth="1"/>
    <col min="8" max="8" width="8.42578125" style="25" customWidth="1"/>
    <col min="9" max="10" width="8.5703125" style="25" customWidth="1"/>
    <col min="11" max="11" width="9.7109375" style="25" customWidth="1"/>
    <col min="12" max="16384" width="9.140625" style="25"/>
  </cols>
  <sheetData>
    <row r="1" spans="1:13" ht="15">
      <c r="A1" s="30"/>
      <c r="B1" s="1"/>
      <c r="C1" s="1"/>
      <c r="D1" s="1"/>
      <c r="E1" s="1"/>
      <c r="F1" s="1"/>
      <c r="J1" s="90" t="s">
        <v>364</v>
      </c>
      <c r="K1" s="90"/>
      <c r="L1" s="90"/>
      <c r="M1" s="27"/>
    </row>
    <row r="2" spans="1:13" ht="15">
      <c r="A2" s="30"/>
      <c r="B2" s="1"/>
      <c r="C2" s="1"/>
      <c r="D2" s="1"/>
      <c r="E2" s="1"/>
      <c r="F2" s="1"/>
      <c r="J2" s="90" t="s">
        <v>294</v>
      </c>
      <c r="K2" s="90"/>
      <c r="L2" s="90"/>
      <c r="M2" s="27"/>
    </row>
    <row r="3" spans="1:13" ht="15">
      <c r="A3" s="30"/>
      <c r="B3" s="1"/>
      <c r="C3" s="1"/>
      <c r="D3" s="1"/>
      <c r="E3" s="1"/>
      <c r="F3" s="1"/>
      <c r="J3" s="90" t="s">
        <v>365</v>
      </c>
      <c r="K3" s="90"/>
      <c r="L3" s="90"/>
      <c r="M3" s="27"/>
    </row>
    <row r="4" spans="1:13">
      <c r="A4" s="72" t="s">
        <v>214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3" ht="12.75" customHeight="1">
      <c r="A5" s="71" t="s">
        <v>295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3" s="1" customFormat="1" ht="11.25">
      <c r="A7" s="81" t="s">
        <v>0</v>
      </c>
      <c r="B7" s="81" t="s">
        <v>215</v>
      </c>
      <c r="C7" s="81"/>
      <c r="D7" s="81"/>
      <c r="E7" s="81"/>
      <c r="F7" s="81"/>
      <c r="G7" s="82" t="s">
        <v>216</v>
      </c>
      <c r="H7" s="81" t="s">
        <v>217</v>
      </c>
      <c r="I7" s="81"/>
      <c r="J7" s="81"/>
      <c r="K7" s="81"/>
    </row>
    <row r="8" spans="1:13" s="1" customFormat="1" ht="11.25">
      <c r="A8" s="81"/>
      <c r="B8" s="81"/>
      <c r="C8" s="81"/>
      <c r="D8" s="81"/>
      <c r="E8" s="81"/>
      <c r="F8" s="81"/>
      <c r="G8" s="82"/>
      <c r="H8" s="69" t="s">
        <v>218</v>
      </c>
      <c r="I8" s="69" t="s">
        <v>219</v>
      </c>
      <c r="J8" s="69" t="s">
        <v>220</v>
      </c>
      <c r="K8" s="69" t="s">
        <v>221</v>
      </c>
    </row>
    <row r="9" spans="1:13" s="1" customFormat="1" ht="15.75" customHeight="1">
      <c r="A9" s="64" t="s">
        <v>222</v>
      </c>
      <c r="B9" s="83" t="s">
        <v>223</v>
      </c>
      <c r="C9" s="84"/>
      <c r="D9" s="84"/>
      <c r="E9" s="84"/>
      <c r="F9" s="84"/>
      <c r="G9" s="31">
        <f>G10+G22+G27+G33+G48</f>
        <v>98061.000000000015</v>
      </c>
      <c r="H9" s="31">
        <f>H10+H22+H27+H33+H48</f>
        <v>24122.9</v>
      </c>
      <c r="I9" s="31">
        <f t="shared" ref="I9:J9" si="0">I10+I22+I27+I33+I48</f>
        <v>25493.200000000001</v>
      </c>
      <c r="J9" s="31">
        <f t="shared" si="0"/>
        <v>24157.999999999996</v>
      </c>
      <c r="K9" s="31">
        <f>K10+K22+K27+K33+K48</f>
        <v>23952.3</v>
      </c>
    </row>
    <row r="10" spans="1:13" s="1" customFormat="1" ht="17.25" customHeight="1">
      <c r="A10" s="43" t="s">
        <v>224</v>
      </c>
      <c r="B10" s="83" t="s">
        <v>225</v>
      </c>
      <c r="C10" s="85"/>
      <c r="D10" s="85"/>
      <c r="E10" s="85"/>
      <c r="F10" s="85"/>
      <c r="G10" s="31">
        <f>G11+G17+G20</f>
        <v>65320.200000000004</v>
      </c>
      <c r="H10" s="31">
        <f>H11+H17+H20</f>
        <v>13479.1</v>
      </c>
      <c r="I10" s="31">
        <f>I11+I17+I20</f>
        <v>12550</v>
      </c>
      <c r="J10" s="31">
        <f t="shared" ref="J10:K10" si="1">J11+J17+J20</f>
        <v>19683.899999999998</v>
      </c>
      <c r="K10" s="31">
        <f t="shared" si="1"/>
        <v>19683.899999999998</v>
      </c>
    </row>
    <row r="11" spans="1:13" s="19" customFormat="1" ht="21">
      <c r="A11" s="32" t="s">
        <v>226</v>
      </c>
      <c r="B11" s="83" t="s">
        <v>227</v>
      </c>
      <c r="C11" s="86"/>
      <c r="D11" s="86"/>
      <c r="E11" s="86"/>
      <c r="F11" s="86"/>
      <c r="G11" s="31">
        <f>G12+G14</f>
        <v>21018</v>
      </c>
      <c r="H11" s="31">
        <f>H12+H14+H16</f>
        <v>3344.1</v>
      </c>
      <c r="I11" s="31">
        <f t="shared" ref="I11:K11" si="2">I12+I14+I16</f>
        <v>5279.5</v>
      </c>
      <c r="J11" s="31">
        <f t="shared" si="2"/>
        <v>6235.2999999999993</v>
      </c>
      <c r="K11" s="31">
        <f t="shared" si="2"/>
        <v>6235.3</v>
      </c>
      <c r="M11" s="20"/>
    </row>
    <row r="12" spans="1:13" s="1" customFormat="1" ht="26.45" customHeight="1">
      <c r="A12" s="32" t="s">
        <v>228</v>
      </c>
      <c r="B12" s="83" t="s">
        <v>229</v>
      </c>
      <c r="C12" s="86"/>
      <c r="D12" s="86"/>
      <c r="E12" s="86"/>
      <c r="F12" s="86"/>
      <c r="G12" s="31">
        <f t="shared" ref="G12:G21" si="3">H12+I12+J12+K12</f>
        <v>13668</v>
      </c>
      <c r="H12" s="31">
        <f>H13</f>
        <v>2247.9</v>
      </c>
      <c r="I12" s="31">
        <f t="shared" ref="I12:K12" si="4">I13</f>
        <v>3121.6</v>
      </c>
      <c r="J12" s="31">
        <f t="shared" si="4"/>
        <v>4149.2</v>
      </c>
      <c r="K12" s="31">
        <f t="shared" si="4"/>
        <v>4149.3</v>
      </c>
    </row>
    <row r="13" spans="1:13" s="1" customFormat="1" ht="26.45" customHeight="1">
      <c r="A13" s="33" t="s">
        <v>228</v>
      </c>
      <c r="B13" s="79" t="s">
        <v>230</v>
      </c>
      <c r="C13" s="80"/>
      <c r="D13" s="80"/>
      <c r="E13" s="80"/>
      <c r="F13" s="80"/>
      <c r="G13" s="34">
        <f t="shared" si="3"/>
        <v>13668</v>
      </c>
      <c r="H13" s="35">
        <v>2247.9</v>
      </c>
      <c r="I13" s="35">
        <v>3121.6</v>
      </c>
      <c r="J13" s="35">
        <v>4149.2</v>
      </c>
      <c r="K13" s="35">
        <v>4149.3</v>
      </c>
      <c r="L13" s="65"/>
    </row>
    <row r="14" spans="1:13" s="1" customFormat="1" ht="39" customHeight="1">
      <c r="A14" s="61" t="s">
        <v>231</v>
      </c>
      <c r="B14" s="75" t="s">
        <v>232</v>
      </c>
      <c r="C14" s="75"/>
      <c r="D14" s="75"/>
      <c r="E14" s="75"/>
      <c r="F14" s="75"/>
      <c r="G14" s="31">
        <f>G15+G16</f>
        <v>7350</v>
      </c>
      <c r="H14" s="31">
        <f>H15</f>
        <v>1091.8</v>
      </c>
      <c r="I14" s="31">
        <f t="shared" ref="I14:K14" si="5">I15</f>
        <v>2157.9</v>
      </c>
      <c r="J14" s="31">
        <f t="shared" si="5"/>
        <v>2086.1</v>
      </c>
      <c r="K14" s="31">
        <f t="shared" si="5"/>
        <v>2086</v>
      </c>
    </row>
    <row r="15" spans="1:13" s="1" customFormat="1" ht="46.5" customHeight="1">
      <c r="A15" s="39" t="s">
        <v>296</v>
      </c>
      <c r="B15" s="76" t="s">
        <v>233</v>
      </c>
      <c r="C15" s="76"/>
      <c r="D15" s="76"/>
      <c r="E15" s="76"/>
      <c r="F15" s="76"/>
      <c r="G15" s="34">
        <v>7350</v>
      </c>
      <c r="H15" s="35">
        <v>1091.8</v>
      </c>
      <c r="I15" s="35">
        <f>2157.9</f>
        <v>2157.9</v>
      </c>
      <c r="J15" s="35">
        <v>2086.1</v>
      </c>
      <c r="K15" s="35">
        <v>2086</v>
      </c>
    </row>
    <row r="16" spans="1:13" s="1" customFormat="1" ht="46.5" customHeight="1">
      <c r="A16" s="66" t="s">
        <v>346</v>
      </c>
      <c r="B16" s="76" t="s">
        <v>345</v>
      </c>
      <c r="C16" s="76"/>
      <c r="D16" s="76"/>
      <c r="E16" s="76"/>
      <c r="F16" s="76"/>
      <c r="G16" s="34">
        <v>0</v>
      </c>
      <c r="H16" s="35">
        <v>4.4000000000000004</v>
      </c>
      <c r="I16" s="35">
        <v>0</v>
      </c>
      <c r="J16" s="35">
        <v>0</v>
      </c>
      <c r="K16" s="35">
        <v>0</v>
      </c>
    </row>
    <row r="17" spans="1:12" s="1" customFormat="1" ht="31.5" customHeight="1">
      <c r="A17" s="32" t="s">
        <v>234</v>
      </c>
      <c r="B17" s="75" t="s">
        <v>235</v>
      </c>
      <c r="C17" s="75"/>
      <c r="D17" s="75"/>
      <c r="E17" s="75"/>
      <c r="F17" s="75"/>
      <c r="G17" s="31">
        <f>G18+G19</f>
        <v>39581.9</v>
      </c>
      <c r="H17" s="31">
        <f>H18+H19</f>
        <v>9592.9</v>
      </c>
      <c r="I17" s="31">
        <f t="shared" ref="I17" si="6">I18+I19</f>
        <v>6859.9</v>
      </c>
      <c r="J17" s="31">
        <f t="shared" ref="J17" si="7">J18+J19</f>
        <v>11564.8</v>
      </c>
      <c r="K17" s="31">
        <f t="shared" ref="K17" si="8">K18+K19</f>
        <v>11564.8</v>
      </c>
    </row>
    <row r="18" spans="1:12" s="1" customFormat="1" ht="26.45" customHeight="1">
      <c r="A18" s="33" t="s">
        <v>234</v>
      </c>
      <c r="B18" s="76" t="s">
        <v>236</v>
      </c>
      <c r="C18" s="76"/>
      <c r="D18" s="76"/>
      <c r="E18" s="76"/>
      <c r="F18" s="76"/>
      <c r="G18" s="34">
        <v>39581.9</v>
      </c>
      <c r="H18" s="34">
        <v>9592.4</v>
      </c>
      <c r="I18" s="34">
        <v>6859.9</v>
      </c>
      <c r="J18" s="34">
        <v>11564.8</v>
      </c>
      <c r="K18" s="34">
        <v>11564.8</v>
      </c>
    </row>
    <row r="19" spans="1:12" s="1" customFormat="1" ht="39.75" customHeight="1">
      <c r="A19" s="66" t="s">
        <v>344</v>
      </c>
      <c r="B19" s="76" t="s">
        <v>343</v>
      </c>
      <c r="C19" s="76"/>
      <c r="D19" s="76"/>
      <c r="E19" s="76"/>
      <c r="F19" s="76"/>
      <c r="G19" s="34">
        <v>0</v>
      </c>
      <c r="H19" s="34">
        <v>0.5</v>
      </c>
      <c r="I19" s="34">
        <v>0</v>
      </c>
      <c r="J19" s="34">
        <v>0</v>
      </c>
      <c r="K19" s="34">
        <v>0</v>
      </c>
    </row>
    <row r="20" spans="1:12" s="1" customFormat="1" ht="26.45" customHeight="1">
      <c r="A20" s="32" t="s">
        <v>237</v>
      </c>
      <c r="B20" s="75" t="s">
        <v>238</v>
      </c>
      <c r="C20" s="75"/>
      <c r="D20" s="75"/>
      <c r="E20" s="75"/>
      <c r="F20" s="75"/>
      <c r="G20" s="31">
        <f t="shared" si="3"/>
        <v>4720.3</v>
      </c>
      <c r="H20" s="46">
        <f>H21</f>
        <v>542.1</v>
      </c>
      <c r="I20" s="46">
        <f t="shared" ref="I20:K20" si="9">I21</f>
        <v>410.6</v>
      </c>
      <c r="J20" s="56">
        <f t="shared" si="9"/>
        <v>1883.8</v>
      </c>
      <c r="K20" s="56">
        <f t="shared" si="9"/>
        <v>1883.8</v>
      </c>
      <c r="L20" s="21"/>
    </row>
    <row r="21" spans="1:12" s="1" customFormat="1" ht="33.75" customHeight="1">
      <c r="A21" s="33" t="s">
        <v>239</v>
      </c>
      <c r="B21" s="76" t="s">
        <v>240</v>
      </c>
      <c r="C21" s="76"/>
      <c r="D21" s="76"/>
      <c r="E21" s="76"/>
      <c r="F21" s="76"/>
      <c r="G21" s="34">
        <f t="shared" si="3"/>
        <v>4720.3</v>
      </c>
      <c r="H21" s="34">
        <v>542.1</v>
      </c>
      <c r="I21" s="34">
        <v>410.6</v>
      </c>
      <c r="J21" s="34">
        <v>1883.8</v>
      </c>
      <c r="K21" s="34">
        <v>1883.8</v>
      </c>
    </row>
    <row r="22" spans="1:12" s="1" customFormat="1" ht="62.25" customHeight="1">
      <c r="A22" s="43" t="s">
        <v>241</v>
      </c>
      <c r="B22" s="75" t="s">
        <v>242</v>
      </c>
      <c r="C22" s="75"/>
      <c r="D22" s="75"/>
      <c r="E22" s="75"/>
      <c r="F22" s="75"/>
      <c r="G22" s="31">
        <f t="shared" ref="G22:H25" si="10">G23</f>
        <v>20427.5</v>
      </c>
      <c r="H22" s="31">
        <f t="shared" si="10"/>
        <v>8710.1</v>
      </c>
      <c r="I22" s="31">
        <f t="shared" ref="I22:J22" si="11">I23</f>
        <v>12228</v>
      </c>
      <c r="J22" s="31">
        <f t="shared" si="11"/>
        <v>0</v>
      </c>
      <c r="K22" s="31">
        <f>K23</f>
        <v>0</v>
      </c>
    </row>
    <row r="23" spans="1:12" s="1" customFormat="1" ht="75.75" customHeight="1">
      <c r="A23" s="43" t="s">
        <v>243</v>
      </c>
      <c r="B23" s="75" t="s">
        <v>244</v>
      </c>
      <c r="C23" s="75"/>
      <c r="D23" s="75"/>
      <c r="E23" s="75"/>
      <c r="F23" s="75"/>
      <c r="G23" s="31">
        <f t="shared" si="10"/>
        <v>20427.5</v>
      </c>
      <c r="H23" s="31">
        <f t="shared" si="10"/>
        <v>8710.1</v>
      </c>
      <c r="I23" s="31">
        <f t="shared" ref="I23:K23" si="12">I24</f>
        <v>12228</v>
      </c>
      <c r="J23" s="31">
        <f t="shared" si="12"/>
        <v>0</v>
      </c>
      <c r="K23" s="31">
        <f t="shared" si="12"/>
        <v>0</v>
      </c>
    </row>
    <row r="24" spans="1:12" s="1" customFormat="1" ht="57" customHeight="1">
      <c r="A24" s="43" t="s">
        <v>245</v>
      </c>
      <c r="B24" s="75" t="s">
        <v>246</v>
      </c>
      <c r="C24" s="75"/>
      <c r="D24" s="75"/>
      <c r="E24" s="75"/>
      <c r="F24" s="75"/>
      <c r="G24" s="31">
        <f t="shared" si="10"/>
        <v>20427.5</v>
      </c>
      <c r="H24" s="56">
        <f t="shared" si="10"/>
        <v>8710.1</v>
      </c>
      <c r="I24" s="56">
        <f t="shared" ref="I24:K24" si="13">I25</f>
        <v>12228</v>
      </c>
      <c r="J24" s="56">
        <f t="shared" si="13"/>
        <v>0</v>
      </c>
      <c r="K24" s="56">
        <f t="shared" si="13"/>
        <v>0</v>
      </c>
    </row>
    <row r="25" spans="1:12" s="1" customFormat="1" ht="33" customHeight="1">
      <c r="A25" s="43" t="s">
        <v>247</v>
      </c>
      <c r="B25" s="75" t="s">
        <v>248</v>
      </c>
      <c r="C25" s="75"/>
      <c r="D25" s="75"/>
      <c r="E25" s="75"/>
      <c r="F25" s="75"/>
      <c r="G25" s="31">
        <f t="shared" si="10"/>
        <v>20427.5</v>
      </c>
      <c r="H25" s="31">
        <f t="shared" si="10"/>
        <v>8710.1</v>
      </c>
      <c r="I25" s="31">
        <f t="shared" ref="I25:K25" si="14">I26</f>
        <v>12228</v>
      </c>
      <c r="J25" s="31">
        <f t="shared" si="14"/>
        <v>0</v>
      </c>
      <c r="K25" s="31">
        <f t="shared" si="14"/>
        <v>0</v>
      </c>
    </row>
    <row r="26" spans="1:12" s="1" customFormat="1" ht="39.75" customHeight="1">
      <c r="A26" s="44" t="s">
        <v>297</v>
      </c>
      <c r="B26" s="76" t="s">
        <v>249</v>
      </c>
      <c r="C26" s="76"/>
      <c r="D26" s="76"/>
      <c r="E26" s="76"/>
      <c r="F26" s="76"/>
      <c r="G26" s="34">
        <v>20427.5</v>
      </c>
      <c r="H26" s="34">
        <v>8710.1</v>
      </c>
      <c r="I26" s="34">
        <v>12228</v>
      </c>
      <c r="J26" s="34">
        <v>0</v>
      </c>
      <c r="K26" s="34">
        <v>0</v>
      </c>
    </row>
    <row r="27" spans="1:12" s="1" customFormat="1" ht="21.75" customHeight="1">
      <c r="A27" s="43" t="s">
        <v>278</v>
      </c>
      <c r="B27" s="75" t="s">
        <v>250</v>
      </c>
      <c r="C27" s="75"/>
      <c r="D27" s="75"/>
      <c r="E27" s="75"/>
      <c r="F27" s="75"/>
      <c r="G27" s="31">
        <f t="shared" ref="G27:H29" si="15">G28</f>
        <v>2838.3</v>
      </c>
      <c r="H27" s="31">
        <f t="shared" si="15"/>
        <v>0</v>
      </c>
      <c r="I27" s="31">
        <f t="shared" ref="I27:K27" si="16">I28</f>
        <v>0</v>
      </c>
      <c r="J27" s="31">
        <f t="shared" si="16"/>
        <v>1419.1</v>
      </c>
      <c r="K27" s="31">
        <f t="shared" si="16"/>
        <v>1419.2</v>
      </c>
    </row>
    <row r="28" spans="1:12" s="1" customFormat="1" ht="31.5" customHeight="1">
      <c r="A28" s="43" t="s">
        <v>251</v>
      </c>
      <c r="B28" s="75" t="s">
        <v>252</v>
      </c>
      <c r="C28" s="75"/>
      <c r="D28" s="75"/>
      <c r="E28" s="75"/>
      <c r="F28" s="75"/>
      <c r="G28" s="31">
        <f t="shared" si="15"/>
        <v>2838.3</v>
      </c>
      <c r="H28" s="31">
        <f t="shared" si="15"/>
        <v>0</v>
      </c>
      <c r="I28" s="31">
        <f t="shared" ref="I28:K28" si="17">I29</f>
        <v>0</v>
      </c>
      <c r="J28" s="31">
        <f t="shared" si="17"/>
        <v>1419.1</v>
      </c>
      <c r="K28" s="31">
        <f t="shared" si="17"/>
        <v>1419.2</v>
      </c>
    </row>
    <row r="29" spans="1:12" s="1" customFormat="1" ht="23.25" customHeight="1">
      <c r="A29" s="43" t="s">
        <v>253</v>
      </c>
      <c r="B29" s="75" t="s">
        <v>254</v>
      </c>
      <c r="C29" s="75"/>
      <c r="D29" s="75"/>
      <c r="E29" s="75"/>
      <c r="F29" s="75"/>
      <c r="G29" s="31">
        <f t="shared" si="15"/>
        <v>2838.3</v>
      </c>
      <c r="H29" s="56">
        <f t="shared" si="15"/>
        <v>0</v>
      </c>
      <c r="I29" s="56">
        <f t="shared" ref="I29:K29" si="18">I30</f>
        <v>0</v>
      </c>
      <c r="J29" s="56">
        <f t="shared" si="18"/>
        <v>1419.1</v>
      </c>
      <c r="K29" s="56">
        <f t="shared" si="18"/>
        <v>1419.2</v>
      </c>
    </row>
    <row r="30" spans="1:12" s="1" customFormat="1" ht="46.5" customHeight="1">
      <c r="A30" s="43" t="s">
        <v>255</v>
      </c>
      <c r="B30" s="77" t="s">
        <v>256</v>
      </c>
      <c r="C30" s="78"/>
      <c r="D30" s="78"/>
      <c r="E30" s="78"/>
      <c r="F30" s="78"/>
      <c r="G30" s="31">
        <f>G31+G32</f>
        <v>2838.3</v>
      </c>
      <c r="H30" s="46">
        <f>H31+H32</f>
        <v>0</v>
      </c>
      <c r="I30" s="46">
        <f t="shared" ref="I30:K30" si="19">I31+I32</f>
        <v>0</v>
      </c>
      <c r="J30" s="46">
        <f t="shared" si="19"/>
        <v>1419.1</v>
      </c>
      <c r="K30" s="46">
        <f t="shared" si="19"/>
        <v>1419.2</v>
      </c>
    </row>
    <row r="31" spans="1:12" s="1" customFormat="1" ht="30.75" customHeight="1">
      <c r="A31" s="39" t="s">
        <v>298</v>
      </c>
      <c r="B31" s="76" t="s">
        <v>257</v>
      </c>
      <c r="C31" s="76"/>
      <c r="D31" s="76"/>
      <c r="E31" s="76"/>
      <c r="F31" s="76"/>
      <c r="G31" s="34">
        <f>H31+I31+J31+K31</f>
        <v>2828.3</v>
      </c>
      <c r="H31" s="34">
        <v>0</v>
      </c>
      <c r="I31" s="34">
        <v>0</v>
      </c>
      <c r="J31" s="34">
        <v>1414.1</v>
      </c>
      <c r="K31" s="34">
        <v>1414.2</v>
      </c>
    </row>
    <row r="32" spans="1:12" s="26" customFormat="1" ht="54" customHeight="1">
      <c r="A32" s="44" t="s">
        <v>299</v>
      </c>
      <c r="B32" s="76" t="s">
        <v>258</v>
      </c>
      <c r="C32" s="76"/>
      <c r="D32" s="76"/>
      <c r="E32" s="76"/>
      <c r="F32" s="76"/>
      <c r="G32" s="34">
        <v>10</v>
      </c>
      <c r="H32" s="35">
        <v>0</v>
      </c>
      <c r="I32" s="35">
        <v>0</v>
      </c>
      <c r="J32" s="35">
        <v>5</v>
      </c>
      <c r="K32" s="35">
        <v>5</v>
      </c>
    </row>
    <row r="33" spans="1:12" s="1" customFormat="1" ht="30" customHeight="1">
      <c r="A33" s="43" t="s">
        <v>259</v>
      </c>
      <c r="B33" s="75" t="s">
        <v>260</v>
      </c>
      <c r="C33" s="75"/>
      <c r="D33" s="75"/>
      <c r="E33" s="75"/>
      <c r="F33" s="75"/>
      <c r="G33" s="31">
        <f>G34+G39</f>
        <v>9473.0000000000018</v>
      </c>
      <c r="H33" s="31">
        <f>H34+H39</f>
        <v>1927.6999999999998</v>
      </c>
      <c r="I33" s="31">
        <f t="shared" ref="I33:K33" si="20">I34+I39</f>
        <v>715.2</v>
      </c>
      <c r="J33" s="31">
        <f t="shared" si="20"/>
        <v>3054</v>
      </c>
      <c r="K33" s="31">
        <f t="shared" si="20"/>
        <v>2848.2</v>
      </c>
    </row>
    <row r="34" spans="1:12" s="1" customFormat="1" ht="42" customHeight="1">
      <c r="A34" s="57" t="s">
        <v>300</v>
      </c>
      <c r="B34" s="75" t="s">
        <v>309</v>
      </c>
      <c r="C34" s="75"/>
      <c r="D34" s="75"/>
      <c r="E34" s="75"/>
      <c r="F34" s="75"/>
      <c r="G34" s="31">
        <f>G35+G36+G37+G38</f>
        <v>9463.0000000000018</v>
      </c>
      <c r="H34" s="56">
        <f>H35+H36+H37+H38</f>
        <v>1283.0999999999999</v>
      </c>
      <c r="I34" s="56">
        <f t="shared" ref="I34:K34" si="21">I35+I36+I37+I38</f>
        <v>287.89999999999998</v>
      </c>
      <c r="J34" s="56">
        <f t="shared" si="21"/>
        <v>3049</v>
      </c>
      <c r="K34" s="56">
        <f t="shared" si="21"/>
        <v>2843.2</v>
      </c>
    </row>
    <row r="35" spans="1:12" s="1" customFormat="1" ht="44.25" customHeight="1">
      <c r="A35" s="45" t="s">
        <v>301</v>
      </c>
      <c r="B35" s="76" t="s">
        <v>310</v>
      </c>
      <c r="C35" s="76"/>
      <c r="D35" s="76"/>
      <c r="E35" s="76"/>
      <c r="F35" s="76"/>
      <c r="G35" s="34">
        <v>8328.9</v>
      </c>
      <c r="H35" s="34">
        <v>1173.0999999999999</v>
      </c>
      <c r="I35" s="34">
        <f>166.9</f>
        <v>166.9</v>
      </c>
      <c r="J35" s="34">
        <v>2597.5</v>
      </c>
      <c r="K35" s="34">
        <v>2391.6</v>
      </c>
      <c r="L35" s="1">
        <v>-1071.9000000000001</v>
      </c>
    </row>
    <row r="36" spans="1:12" s="1" customFormat="1" ht="63" customHeight="1">
      <c r="A36" s="45" t="s">
        <v>301</v>
      </c>
      <c r="B36" s="76" t="s">
        <v>311</v>
      </c>
      <c r="C36" s="76"/>
      <c r="D36" s="76"/>
      <c r="E36" s="76"/>
      <c r="F36" s="76"/>
      <c r="G36" s="34">
        <v>26.2</v>
      </c>
      <c r="H36" s="34">
        <v>0</v>
      </c>
      <c r="I36" s="34">
        <v>0</v>
      </c>
      <c r="J36" s="34">
        <v>13.1</v>
      </c>
      <c r="K36" s="34">
        <v>13.1</v>
      </c>
    </row>
    <row r="37" spans="1:12" s="1" customFormat="1" ht="62.25" customHeight="1">
      <c r="A37" s="45" t="s">
        <v>301</v>
      </c>
      <c r="B37" s="76" t="s">
        <v>312</v>
      </c>
      <c r="C37" s="76"/>
      <c r="D37" s="76"/>
      <c r="E37" s="76"/>
      <c r="F37" s="76"/>
      <c r="G37" s="34">
        <f t="shared" ref="G37:G40" si="22">H37+I37+J37+K37</f>
        <v>893.7</v>
      </c>
      <c r="H37" s="35">
        <v>83</v>
      </c>
      <c r="I37" s="36">
        <v>40</v>
      </c>
      <c r="J37" s="36">
        <v>385.3</v>
      </c>
      <c r="K37" s="36">
        <v>385.4</v>
      </c>
    </row>
    <row r="38" spans="1:12" s="1" customFormat="1" ht="64.5" customHeight="1">
      <c r="A38" s="45" t="s">
        <v>301</v>
      </c>
      <c r="B38" s="76" t="s">
        <v>313</v>
      </c>
      <c r="C38" s="76"/>
      <c r="D38" s="76"/>
      <c r="E38" s="76"/>
      <c r="F38" s="76"/>
      <c r="G38" s="34">
        <f>H38+I38+J38+K38</f>
        <v>214.2</v>
      </c>
      <c r="H38" s="35">
        <v>27</v>
      </c>
      <c r="I38" s="35">
        <v>81</v>
      </c>
      <c r="J38" s="35">
        <v>53.1</v>
      </c>
      <c r="K38" s="35">
        <v>53.1</v>
      </c>
    </row>
    <row r="39" spans="1:12" s="1" customFormat="1" ht="32.25" customHeight="1">
      <c r="A39" s="57" t="s">
        <v>302</v>
      </c>
      <c r="B39" s="75" t="s">
        <v>314</v>
      </c>
      <c r="C39" s="75"/>
      <c r="D39" s="75"/>
      <c r="E39" s="75"/>
      <c r="F39" s="75"/>
      <c r="G39" s="31">
        <f>G40+G42</f>
        <v>10</v>
      </c>
      <c r="H39" s="46">
        <f>H40+H42</f>
        <v>644.6</v>
      </c>
      <c r="I39" s="56">
        <f t="shared" ref="I39:K39" si="23">I40+I42</f>
        <v>427.3</v>
      </c>
      <c r="J39" s="56">
        <f t="shared" si="23"/>
        <v>5</v>
      </c>
      <c r="K39" s="56">
        <f t="shared" si="23"/>
        <v>5</v>
      </c>
    </row>
    <row r="40" spans="1:12" s="26" customFormat="1" ht="93.75" customHeight="1">
      <c r="A40" s="58" t="s">
        <v>303</v>
      </c>
      <c r="B40" s="75" t="s">
        <v>366</v>
      </c>
      <c r="C40" s="75"/>
      <c r="D40" s="75"/>
      <c r="E40" s="75"/>
      <c r="F40" s="75"/>
      <c r="G40" s="31">
        <f t="shared" si="22"/>
        <v>10</v>
      </c>
      <c r="H40" s="46">
        <f>H41</f>
        <v>0</v>
      </c>
      <c r="I40" s="46">
        <f t="shared" ref="I40:K40" si="24">I41</f>
        <v>0</v>
      </c>
      <c r="J40" s="46">
        <f t="shared" si="24"/>
        <v>5</v>
      </c>
      <c r="K40" s="46">
        <f t="shared" si="24"/>
        <v>5</v>
      </c>
    </row>
    <row r="41" spans="1:12" s="1" customFormat="1" ht="63.75" customHeight="1">
      <c r="A41" s="45" t="s">
        <v>304</v>
      </c>
      <c r="B41" s="76" t="s">
        <v>315</v>
      </c>
      <c r="C41" s="76"/>
      <c r="D41" s="76"/>
      <c r="E41" s="76"/>
      <c r="F41" s="76"/>
      <c r="G41" s="34">
        <f>H41+I41+J41+K41</f>
        <v>10</v>
      </c>
      <c r="H41" s="36">
        <v>0</v>
      </c>
      <c r="I41" s="36">
        <v>0</v>
      </c>
      <c r="J41" s="36">
        <v>5</v>
      </c>
      <c r="K41" s="36">
        <v>5</v>
      </c>
    </row>
    <row r="42" spans="1:12" s="1" customFormat="1" ht="69.75" customHeight="1">
      <c r="A42" s="59" t="s">
        <v>335</v>
      </c>
      <c r="B42" s="75" t="s">
        <v>342</v>
      </c>
      <c r="C42" s="75"/>
      <c r="D42" s="75"/>
      <c r="E42" s="75"/>
      <c r="F42" s="75"/>
      <c r="G42" s="31"/>
      <c r="H42" s="56">
        <f>H43</f>
        <v>644.6</v>
      </c>
      <c r="I42" s="56">
        <f t="shared" ref="I42:K42" si="25">I43</f>
        <v>427.3</v>
      </c>
      <c r="J42" s="56">
        <f t="shared" si="25"/>
        <v>0</v>
      </c>
      <c r="K42" s="56">
        <f t="shared" si="25"/>
        <v>0</v>
      </c>
    </row>
    <row r="43" spans="1:12" s="1" customFormat="1" ht="57" customHeight="1">
      <c r="A43" s="59" t="s">
        <v>336</v>
      </c>
      <c r="B43" s="75" t="s">
        <v>341</v>
      </c>
      <c r="C43" s="75"/>
      <c r="D43" s="75"/>
      <c r="E43" s="75"/>
      <c r="F43" s="75"/>
      <c r="G43" s="31"/>
      <c r="H43" s="56">
        <f>H44+H45+H46+H47</f>
        <v>644.6</v>
      </c>
      <c r="I43" s="56">
        <f>I44+I45+I46+I47-51.5</f>
        <v>427.3</v>
      </c>
      <c r="J43" s="56">
        <f t="shared" ref="J43:K43" si="26">J44+J45+J46+J47</f>
        <v>0</v>
      </c>
      <c r="K43" s="56">
        <f t="shared" si="26"/>
        <v>0</v>
      </c>
    </row>
    <row r="44" spans="1:12" s="1" customFormat="1" ht="55.5" customHeight="1">
      <c r="A44" s="60" t="s">
        <v>336</v>
      </c>
      <c r="B44" s="76" t="s">
        <v>340</v>
      </c>
      <c r="C44" s="76"/>
      <c r="D44" s="76"/>
      <c r="E44" s="76"/>
      <c r="F44" s="76"/>
      <c r="G44" s="34"/>
      <c r="H44" s="35">
        <v>51.5</v>
      </c>
      <c r="I44" s="35">
        <v>0</v>
      </c>
      <c r="J44" s="36">
        <v>0</v>
      </c>
      <c r="K44" s="36">
        <v>0</v>
      </c>
    </row>
    <row r="45" spans="1:12" s="1" customFormat="1" ht="57.75" customHeight="1">
      <c r="A45" s="60" t="s">
        <v>336</v>
      </c>
      <c r="B45" s="76" t="s">
        <v>339</v>
      </c>
      <c r="C45" s="76"/>
      <c r="D45" s="76"/>
      <c r="E45" s="76"/>
      <c r="F45" s="76"/>
      <c r="G45" s="34"/>
      <c r="H45" s="35">
        <v>448.4</v>
      </c>
      <c r="I45" s="35">
        <v>371.2</v>
      </c>
      <c r="J45" s="36">
        <v>0</v>
      </c>
      <c r="K45" s="36">
        <v>0</v>
      </c>
    </row>
    <row r="46" spans="1:12" s="1" customFormat="1" ht="67.5" customHeight="1">
      <c r="A46" s="60" t="s">
        <v>336</v>
      </c>
      <c r="B46" s="76" t="s">
        <v>338</v>
      </c>
      <c r="C46" s="76"/>
      <c r="D46" s="76"/>
      <c r="E46" s="76"/>
      <c r="F46" s="76"/>
      <c r="G46" s="34"/>
      <c r="H46" s="35">
        <v>5.0999999999999996</v>
      </c>
      <c r="I46" s="35">
        <v>50</v>
      </c>
      <c r="J46" s="36">
        <v>0</v>
      </c>
      <c r="K46" s="36">
        <v>0</v>
      </c>
    </row>
    <row r="47" spans="1:12" s="1" customFormat="1" ht="64.5" customHeight="1">
      <c r="A47" s="60" t="s">
        <v>336</v>
      </c>
      <c r="B47" s="76" t="s">
        <v>337</v>
      </c>
      <c r="C47" s="76"/>
      <c r="D47" s="76"/>
      <c r="E47" s="76"/>
      <c r="F47" s="76"/>
      <c r="G47" s="34"/>
      <c r="H47" s="35">
        <v>139.6</v>
      </c>
      <c r="I47" s="35">
        <v>57.6</v>
      </c>
      <c r="J47" s="36">
        <v>0</v>
      </c>
      <c r="K47" s="36">
        <v>0</v>
      </c>
    </row>
    <row r="48" spans="1:12" s="26" customFormat="1" ht="49.5" customHeight="1">
      <c r="A48" s="32" t="s">
        <v>261</v>
      </c>
      <c r="B48" s="75" t="s">
        <v>262</v>
      </c>
      <c r="C48" s="75"/>
      <c r="D48" s="75"/>
      <c r="E48" s="75"/>
      <c r="F48" s="75"/>
      <c r="G48" s="46">
        <f>G49+G51</f>
        <v>2</v>
      </c>
      <c r="H48" s="46">
        <f>H49+H51</f>
        <v>6</v>
      </c>
      <c r="I48" s="46">
        <f t="shared" ref="I48:K48" si="27">I49+I51</f>
        <v>0</v>
      </c>
      <c r="J48" s="46">
        <f t="shared" si="27"/>
        <v>1</v>
      </c>
      <c r="K48" s="46">
        <f t="shared" si="27"/>
        <v>1</v>
      </c>
    </row>
    <row r="49" spans="1:11" s="26" customFormat="1" ht="23.25" customHeight="1">
      <c r="A49" s="32" t="s">
        <v>331</v>
      </c>
      <c r="B49" s="75" t="s">
        <v>332</v>
      </c>
      <c r="C49" s="75"/>
      <c r="D49" s="75"/>
      <c r="E49" s="75"/>
      <c r="F49" s="75"/>
      <c r="G49" s="31">
        <f>G50</f>
        <v>0</v>
      </c>
      <c r="H49" s="31">
        <f t="shared" ref="H49" si="28">H50</f>
        <v>6</v>
      </c>
      <c r="I49" s="31">
        <f t="shared" ref="I49" si="29">I50</f>
        <v>0</v>
      </c>
      <c r="J49" s="31">
        <f t="shared" ref="J49" si="30">J50</f>
        <v>0</v>
      </c>
      <c r="K49" s="31">
        <f t="shared" ref="K49" si="31">K50</f>
        <v>0</v>
      </c>
    </row>
    <row r="50" spans="1:11" s="26" customFormat="1" ht="40.5" customHeight="1">
      <c r="A50" s="33" t="s">
        <v>334</v>
      </c>
      <c r="B50" s="76" t="s">
        <v>333</v>
      </c>
      <c r="C50" s="76"/>
      <c r="D50" s="76"/>
      <c r="E50" s="76"/>
      <c r="F50" s="76"/>
      <c r="G50" s="34"/>
      <c r="H50" s="62">
        <v>6</v>
      </c>
      <c r="I50" s="35">
        <v>0</v>
      </c>
      <c r="J50" s="35">
        <v>0</v>
      </c>
      <c r="K50" s="35">
        <v>0</v>
      </c>
    </row>
    <row r="51" spans="1:11" s="1" customFormat="1" ht="38.25" customHeight="1">
      <c r="A51" s="43" t="s">
        <v>263</v>
      </c>
      <c r="B51" s="75" t="s">
        <v>264</v>
      </c>
      <c r="C51" s="75"/>
      <c r="D51" s="75"/>
      <c r="E51" s="75"/>
      <c r="F51" s="75"/>
      <c r="G51" s="31">
        <f>H51+I51+J51+K51</f>
        <v>2</v>
      </c>
      <c r="H51" s="31">
        <f>H52</f>
        <v>0</v>
      </c>
      <c r="I51" s="31">
        <f t="shared" ref="I51:K51" si="32">I52</f>
        <v>0</v>
      </c>
      <c r="J51" s="31">
        <f t="shared" si="32"/>
        <v>1</v>
      </c>
      <c r="K51" s="31">
        <f t="shared" si="32"/>
        <v>1</v>
      </c>
    </row>
    <row r="52" spans="1:11" s="1" customFormat="1" ht="24.75" customHeight="1">
      <c r="A52" s="44" t="s">
        <v>265</v>
      </c>
      <c r="B52" s="76" t="s">
        <v>266</v>
      </c>
      <c r="C52" s="76"/>
      <c r="D52" s="76"/>
      <c r="E52" s="76"/>
      <c r="F52" s="76"/>
      <c r="G52" s="34">
        <f>H52+I52+J52+K52</f>
        <v>2</v>
      </c>
      <c r="H52" s="34">
        <v>0</v>
      </c>
      <c r="I52" s="34">
        <v>0</v>
      </c>
      <c r="J52" s="34">
        <v>1</v>
      </c>
      <c r="K52" s="34">
        <v>1</v>
      </c>
    </row>
    <row r="53" spans="1:11" s="1" customFormat="1" ht="30.75" customHeight="1">
      <c r="A53" s="43" t="s">
        <v>267</v>
      </c>
      <c r="B53" s="75" t="s">
        <v>268</v>
      </c>
      <c r="C53" s="75"/>
      <c r="D53" s="75"/>
      <c r="E53" s="75"/>
      <c r="F53" s="75"/>
      <c r="G53" s="31">
        <f>G54</f>
        <v>88952.799999999988</v>
      </c>
      <c r="H53" s="31">
        <f>H54</f>
        <v>19835.099999999999</v>
      </c>
      <c r="I53" s="31">
        <f t="shared" ref="I53:K53" si="33">I54</f>
        <v>22574.5</v>
      </c>
      <c r="J53" s="31">
        <f t="shared" si="33"/>
        <v>23469.7</v>
      </c>
      <c r="K53" s="31">
        <f t="shared" si="33"/>
        <v>23408.1</v>
      </c>
    </row>
    <row r="54" spans="1:11" s="19" customFormat="1" ht="30.75" customHeight="1">
      <c r="A54" s="43" t="s">
        <v>305</v>
      </c>
      <c r="B54" s="75" t="s">
        <v>269</v>
      </c>
      <c r="C54" s="75"/>
      <c r="D54" s="75"/>
      <c r="E54" s="75"/>
      <c r="F54" s="75"/>
      <c r="G54" s="31">
        <f>G59+G55+G64</f>
        <v>88952.799999999988</v>
      </c>
      <c r="H54" s="31">
        <f>H58+H55</f>
        <v>19835.099999999999</v>
      </c>
      <c r="I54" s="31">
        <f>I58+I55</f>
        <v>22574.5</v>
      </c>
      <c r="J54" s="31">
        <f t="shared" ref="J54:K54" si="34">J58</f>
        <v>23469.7</v>
      </c>
      <c r="K54" s="31">
        <f t="shared" si="34"/>
        <v>23408.1</v>
      </c>
    </row>
    <row r="55" spans="1:11" s="19" customFormat="1" ht="30.75" customHeight="1">
      <c r="A55" s="43"/>
      <c r="B55" s="75" t="s">
        <v>363</v>
      </c>
      <c r="C55" s="75"/>
      <c r="D55" s="75"/>
      <c r="E55" s="75"/>
      <c r="F55" s="75"/>
      <c r="G55" s="31"/>
      <c r="H55" s="31">
        <f>H56</f>
        <v>0</v>
      </c>
      <c r="I55" s="31">
        <f>I56</f>
        <v>334.6</v>
      </c>
      <c r="J55" s="31">
        <f t="shared" ref="J55:K55" si="35">J56</f>
        <v>0</v>
      </c>
      <c r="K55" s="31">
        <f t="shared" si="35"/>
        <v>0</v>
      </c>
    </row>
    <row r="56" spans="1:11" s="19" customFormat="1" ht="30.75" customHeight="1">
      <c r="A56" s="43"/>
      <c r="B56" s="76" t="s">
        <v>362</v>
      </c>
      <c r="C56" s="76"/>
      <c r="D56" s="76"/>
      <c r="E56" s="76"/>
      <c r="F56" s="76"/>
      <c r="G56" s="31"/>
      <c r="H56" s="31">
        <f>H57</f>
        <v>0</v>
      </c>
      <c r="I56" s="31">
        <f>I57</f>
        <v>334.6</v>
      </c>
      <c r="J56" s="31">
        <v>0</v>
      </c>
      <c r="K56" s="31">
        <v>0</v>
      </c>
    </row>
    <row r="57" spans="1:11" s="19" customFormat="1" ht="30.75" customHeight="1">
      <c r="A57" s="43"/>
      <c r="B57" s="76" t="s">
        <v>361</v>
      </c>
      <c r="C57" s="76"/>
      <c r="D57" s="76"/>
      <c r="E57" s="76"/>
      <c r="F57" s="76"/>
      <c r="G57" s="31"/>
      <c r="H57" s="34">
        <v>0</v>
      </c>
      <c r="I57" s="34">
        <v>334.6</v>
      </c>
      <c r="J57" s="34">
        <v>0</v>
      </c>
      <c r="K57" s="34">
        <v>0</v>
      </c>
    </row>
    <row r="58" spans="1:11" s="1" customFormat="1" ht="39" customHeight="1">
      <c r="A58" s="43" t="s">
        <v>306</v>
      </c>
      <c r="B58" s="75" t="s">
        <v>347</v>
      </c>
      <c r="C58" s="75"/>
      <c r="D58" s="75"/>
      <c r="E58" s="75"/>
      <c r="F58" s="75"/>
      <c r="G58" s="31">
        <f t="shared" ref="G58:G66" si="36">H58+I58+J58+K58</f>
        <v>88952.799999999988</v>
      </c>
      <c r="H58" s="31">
        <f>H59+H64</f>
        <v>19835.099999999999</v>
      </c>
      <c r="I58" s="31">
        <f t="shared" ref="I58:K58" si="37">I59+I64</f>
        <v>22239.9</v>
      </c>
      <c r="J58" s="31">
        <f t="shared" si="37"/>
        <v>23469.7</v>
      </c>
      <c r="K58" s="31">
        <f t="shared" si="37"/>
        <v>23408.1</v>
      </c>
    </row>
    <row r="59" spans="1:11" s="1" customFormat="1" ht="44.25" customHeight="1">
      <c r="A59" s="43" t="s">
        <v>270</v>
      </c>
      <c r="B59" s="75" t="s">
        <v>348</v>
      </c>
      <c r="C59" s="75"/>
      <c r="D59" s="75"/>
      <c r="E59" s="75"/>
      <c r="F59" s="75"/>
      <c r="G59" s="31">
        <f t="shared" si="36"/>
        <v>55294.9</v>
      </c>
      <c r="H59" s="31">
        <f>H60</f>
        <v>11366.2</v>
      </c>
      <c r="I59" s="31">
        <f t="shared" ref="I59:K59" si="38">I60</f>
        <v>13825.5</v>
      </c>
      <c r="J59" s="31">
        <f t="shared" si="38"/>
        <v>15055.300000000001</v>
      </c>
      <c r="K59" s="31">
        <f t="shared" si="38"/>
        <v>15047.9</v>
      </c>
    </row>
    <row r="60" spans="1:11" s="1" customFormat="1" ht="61.5" customHeight="1">
      <c r="A60" s="43" t="s">
        <v>307</v>
      </c>
      <c r="B60" s="75" t="s">
        <v>349</v>
      </c>
      <c r="C60" s="75"/>
      <c r="D60" s="75"/>
      <c r="E60" s="75"/>
      <c r="F60" s="75"/>
      <c r="G60" s="31">
        <f t="shared" si="36"/>
        <v>55294.9</v>
      </c>
      <c r="H60" s="56">
        <f>H61+H62+H63</f>
        <v>11366.2</v>
      </c>
      <c r="I60" s="56">
        <f t="shared" ref="I60:K60" si="39">I61+I62+I63</f>
        <v>13825.5</v>
      </c>
      <c r="J60" s="56">
        <f t="shared" si="39"/>
        <v>15055.300000000001</v>
      </c>
      <c r="K60" s="56">
        <f t="shared" si="39"/>
        <v>15047.9</v>
      </c>
    </row>
    <row r="61" spans="1:11" s="1" customFormat="1" ht="89.25" customHeight="1">
      <c r="A61" s="44" t="s">
        <v>271</v>
      </c>
      <c r="B61" s="76" t="s">
        <v>350</v>
      </c>
      <c r="C61" s="76"/>
      <c r="D61" s="76"/>
      <c r="E61" s="76"/>
      <c r="F61" s="76"/>
      <c r="G61" s="34">
        <f t="shared" si="36"/>
        <v>3574.4</v>
      </c>
      <c r="H61" s="36">
        <v>893.6</v>
      </c>
      <c r="I61" s="36">
        <v>893.6</v>
      </c>
      <c r="J61" s="36">
        <v>893.6</v>
      </c>
      <c r="K61" s="36">
        <v>893.6</v>
      </c>
    </row>
    <row r="62" spans="1:11" s="1" customFormat="1" ht="66" customHeight="1">
      <c r="A62" s="44" t="s">
        <v>272</v>
      </c>
      <c r="B62" s="76" t="s">
        <v>351</v>
      </c>
      <c r="C62" s="76"/>
      <c r="D62" s="76"/>
      <c r="E62" s="76"/>
      <c r="F62" s="76"/>
      <c r="G62" s="34">
        <f t="shared" si="36"/>
        <v>7.5</v>
      </c>
      <c r="H62" s="36">
        <v>0</v>
      </c>
      <c r="I62" s="36">
        <v>0</v>
      </c>
      <c r="J62" s="36">
        <v>7.5</v>
      </c>
      <c r="K62" s="36">
        <v>0</v>
      </c>
    </row>
    <row r="63" spans="1:11" s="1" customFormat="1" ht="58.5" customHeight="1">
      <c r="A63" s="44" t="s">
        <v>273</v>
      </c>
      <c r="B63" s="76" t="s">
        <v>352</v>
      </c>
      <c r="C63" s="76"/>
      <c r="D63" s="76"/>
      <c r="E63" s="76"/>
      <c r="F63" s="76"/>
      <c r="G63" s="34">
        <f>H63+I63+J63+K63</f>
        <v>51713</v>
      </c>
      <c r="H63" s="34">
        <v>10472.6</v>
      </c>
      <c r="I63" s="34">
        <v>12931.9</v>
      </c>
      <c r="J63" s="34">
        <v>14154.2</v>
      </c>
      <c r="K63" s="34">
        <v>14154.3</v>
      </c>
    </row>
    <row r="64" spans="1:11" s="1" customFormat="1" ht="64.5" customHeight="1">
      <c r="A64" s="43" t="s">
        <v>308</v>
      </c>
      <c r="B64" s="88" t="s">
        <v>353</v>
      </c>
      <c r="C64" s="88"/>
      <c r="D64" s="88"/>
      <c r="E64" s="88"/>
      <c r="F64" s="88"/>
      <c r="G64" s="31">
        <f>H64+I64+J64+K64</f>
        <v>33657.899999999994</v>
      </c>
      <c r="H64" s="31">
        <f>H65</f>
        <v>8468.9</v>
      </c>
      <c r="I64" s="31">
        <f>I65</f>
        <v>8414.4</v>
      </c>
      <c r="J64" s="31">
        <f t="shared" ref="J64:K64" si="40">J65</f>
        <v>8414.4</v>
      </c>
      <c r="K64" s="31">
        <f t="shared" si="40"/>
        <v>8360.2000000000007</v>
      </c>
    </row>
    <row r="65" spans="1:11" s="1" customFormat="1" ht="53.25" customHeight="1">
      <c r="A65" s="43" t="s">
        <v>274</v>
      </c>
      <c r="B65" s="88" t="s">
        <v>354</v>
      </c>
      <c r="C65" s="88"/>
      <c r="D65" s="88"/>
      <c r="E65" s="88"/>
      <c r="F65" s="88"/>
      <c r="G65" s="31">
        <f>G66+G67</f>
        <v>33657.899999999994</v>
      </c>
      <c r="H65" s="31">
        <f t="shared" ref="H65:K65" si="41">H66+H67</f>
        <v>8468.9</v>
      </c>
      <c r="I65" s="31">
        <f t="shared" si="41"/>
        <v>8414.4</v>
      </c>
      <c r="J65" s="31">
        <f t="shared" si="41"/>
        <v>8414.4</v>
      </c>
      <c r="K65" s="31">
        <f t="shared" si="41"/>
        <v>8360.2000000000007</v>
      </c>
    </row>
    <row r="66" spans="1:11" s="1" customFormat="1" ht="53.25" customHeight="1">
      <c r="A66" s="44" t="s">
        <v>275</v>
      </c>
      <c r="B66" s="89" t="s">
        <v>355</v>
      </c>
      <c r="C66" s="89"/>
      <c r="D66" s="89"/>
      <c r="E66" s="89"/>
      <c r="F66" s="89"/>
      <c r="G66" s="34">
        <f t="shared" si="36"/>
        <v>21782.799999999999</v>
      </c>
      <c r="H66" s="36">
        <v>5445.7</v>
      </c>
      <c r="I66" s="36">
        <v>5445.7</v>
      </c>
      <c r="J66" s="36">
        <v>5445.7</v>
      </c>
      <c r="K66" s="36">
        <v>5445.7</v>
      </c>
    </row>
    <row r="67" spans="1:11" s="1" customFormat="1" ht="53.25" customHeight="1">
      <c r="A67" s="67" t="s">
        <v>276</v>
      </c>
      <c r="B67" s="89" t="s">
        <v>356</v>
      </c>
      <c r="C67" s="89"/>
      <c r="D67" s="89"/>
      <c r="E67" s="89"/>
      <c r="F67" s="89"/>
      <c r="G67" s="34">
        <f>H67+I67+J67+K67</f>
        <v>11875.099999999999</v>
      </c>
      <c r="H67" s="36">
        <v>3023.2</v>
      </c>
      <c r="I67" s="36">
        <v>2968.7</v>
      </c>
      <c r="J67" s="36">
        <v>2968.7</v>
      </c>
      <c r="K67" s="36">
        <v>2914.5</v>
      </c>
    </row>
    <row r="68" spans="1:11" s="1" customFormat="1" ht="18" customHeight="1">
      <c r="A68" s="37" t="s">
        <v>277</v>
      </c>
      <c r="B68" s="87"/>
      <c r="C68" s="87"/>
      <c r="D68" s="87"/>
      <c r="E68" s="87"/>
      <c r="F68" s="87"/>
      <c r="G68" s="38">
        <f>G9+G53</f>
        <v>187013.8</v>
      </c>
      <c r="H68" s="38">
        <f>H9+H53</f>
        <v>43958</v>
      </c>
      <c r="I68" s="38">
        <f t="shared" ref="I68:J68" si="42">I9+I53</f>
        <v>48067.7</v>
      </c>
      <c r="J68" s="38">
        <f t="shared" si="42"/>
        <v>47627.7</v>
      </c>
      <c r="K68" s="38">
        <f>K9+K53</f>
        <v>47360.399999999994</v>
      </c>
    </row>
    <row r="69" spans="1:11" customFormat="1" ht="28.15" customHeight="1">
      <c r="A69" s="22" t="s">
        <v>1</v>
      </c>
      <c r="B69" s="16">
        <v>896</v>
      </c>
      <c r="C69" s="18"/>
      <c r="D69" s="18"/>
      <c r="E69" s="16"/>
      <c r="F69" s="16"/>
      <c r="G69" s="17">
        <f>G70</f>
        <v>5703.1</v>
      </c>
      <c r="H69" s="17">
        <f>H70</f>
        <v>917.10000000000014</v>
      </c>
      <c r="I69" s="17">
        <f>I70</f>
        <v>1334.3</v>
      </c>
      <c r="J69" s="17">
        <f>J70</f>
        <v>1720.1000000000004</v>
      </c>
      <c r="K69" s="17">
        <f>K70</f>
        <v>1731.6</v>
      </c>
    </row>
    <row r="70" spans="1:11" customFormat="1" ht="27" customHeight="1">
      <c r="A70" s="23" t="s">
        <v>2</v>
      </c>
      <c r="B70" s="3">
        <v>896</v>
      </c>
      <c r="C70" s="4" t="s">
        <v>36</v>
      </c>
      <c r="D70" s="4"/>
      <c r="E70" s="3"/>
      <c r="F70" s="3"/>
      <c r="G70" s="5">
        <f>G71+G80+G125</f>
        <v>5703.1</v>
      </c>
      <c r="H70" s="5">
        <f>H71+H80+H125</f>
        <v>917.10000000000014</v>
      </c>
      <c r="I70" s="5">
        <f>I71+I80+I125</f>
        <v>1334.3</v>
      </c>
      <c r="J70" s="5">
        <f>J71+J80+J125</f>
        <v>1720.1000000000004</v>
      </c>
      <c r="K70" s="5">
        <f>K71+K80+K125</f>
        <v>1731.6</v>
      </c>
    </row>
    <row r="71" spans="1:11" ht="33.75">
      <c r="A71" s="24" t="s">
        <v>3</v>
      </c>
      <c r="B71" s="2">
        <v>896</v>
      </c>
      <c r="C71" s="6" t="s">
        <v>210</v>
      </c>
      <c r="D71" s="6"/>
      <c r="E71" s="2"/>
      <c r="F71" s="2"/>
      <c r="G71" s="7">
        <f>G72</f>
        <v>1275.8000000000002</v>
      </c>
      <c r="H71" s="7">
        <f>H72</f>
        <v>253.20000000000002</v>
      </c>
      <c r="I71" s="7">
        <f>I72</f>
        <v>283.29999999999995</v>
      </c>
      <c r="J71" s="7">
        <f>J72</f>
        <v>369.6</v>
      </c>
      <c r="K71" s="7">
        <f>K72</f>
        <v>369.7</v>
      </c>
    </row>
    <row r="72" spans="1:11" ht="22.5">
      <c r="A72" s="24" t="s">
        <v>66</v>
      </c>
      <c r="B72" s="2">
        <v>896</v>
      </c>
      <c r="C72" s="6" t="s">
        <v>210</v>
      </c>
      <c r="D72" s="6" t="s">
        <v>126</v>
      </c>
      <c r="E72" s="2"/>
      <c r="F72" s="2"/>
      <c r="G72" s="7">
        <f>G73</f>
        <v>1275.8000000000002</v>
      </c>
      <c r="H72" s="7">
        <f>H73</f>
        <v>253.20000000000002</v>
      </c>
      <c r="I72" s="7">
        <f t="shared" ref="G72:K73" si="43">I73</f>
        <v>283.29999999999995</v>
      </c>
      <c r="J72" s="7">
        <f t="shared" si="43"/>
        <v>369.6</v>
      </c>
      <c r="K72" s="7">
        <f t="shared" si="43"/>
        <v>369.7</v>
      </c>
    </row>
    <row r="73" spans="1:11" ht="56.25">
      <c r="A73" s="24" t="s">
        <v>62</v>
      </c>
      <c r="B73" s="2">
        <v>896</v>
      </c>
      <c r="C73" s="6" t="s">
        <v>210</v>
      </c>
      <c r="D73" s="6" t="s">
        <v>126</v>
      </c>
      <c r="E73" s="2">
        <v>100</v>
      </c>
      <c r="F73" s="2"/>
      <c r="G73" s="7">
        <f t="shared" si="43"/>
        <v>1275.8000000000002</v>
      </c>
      <c r="H73" s="7">
        <f t="shared" si="43"/>
        <v>253.20000000000002</v>
      </c>
      <c r="I73" s="7">
        <f t="shared" si="43"/>
        <v>283.29999999999995</v>
      </c>
      <c r="J73" s="7">
        <f t="shared" si="43"/>
        <v>369.6</v>
      </c>
      <c r="K73" s="7">
        <f t="shared" si="43"/>
        <v>369.7</v>
      </c>
    </row>
    <row r="74" spans="1:11" ht="22.5">
      <c r="A74" s="24" t="s">
        <v>81</v>
      </c>
      <c r="B74" s="2">
        <v>896</v>
      </c>
      <c r="C74" s="6" t="s">
        <v>210</v>
      </c>
      <c r="D74" s="6" t="s">
        <v>126</v>
      </c>
      <c r="E74" s="2">
        <v>120</v>
      </c>
      <c r="F74" s="2"/>
      <c r="G74" s="7">
        <f>G75+G78</f>
        <v>1275.8000000000002</v>
      </c>
      <c r="H74" s="7">
        <f>H75+H78</f>
        <v>253.20000000000002</v>
      </c>
      <c r="I74" s="7">
        <f>I75+I78</f>
        <v>283.29999999999995</v>
      </c>
      <c r="J74" s="7">
        <f>J75+J78</f>
        <v>369.6</v>
      </c>
      <c r="K74" s="7">
        <f>K75+K78</f>
        <v>369.7</v>
      </c>
    </row>
    <row r="75" spans="1:11" ht="22.5">
      <c r="A75" s="24" t="s">
        <v>115</v>
      </c>
      <c r="B75" s="2">
        <v>896</v>
      </c>
      <c r="C75" s="6" t="s">
        <v>210</v>
      </c>
      <c r="D75" s="6" t="s">
        <v>126</v>
      </c>
      <c r="E75" s="2">
        <v>121</v>
      </c>
      <c r="F75" s="2"/>
      <c r="G75" s="7">
        <f>G76+G77</f>
        <v>981.40000000000009</v>
      </c>
      <c r="H75" s="7">
        <f>H76+H77</f>
        <v>206.8</v>
      </c>
      <c r="I75" s="7">
        <f>I76+I77</f>
        <v>212.2</v>
      </c>
      <c r="J75" s="7">
        <f>J76+J77</f>
        <v>281.2</v>
      </c>
      <c r="K75" s="7">
        <f>K76+K77</f>
        <v>281.2</v>
      </c>
    </row>
    <row r="76" spans="1:11" ht="20.25" customHeight="1">
      <c r="A76" s="24" t="s">
        <v>93</v>
      </c>
      <c r="B76" s="2">
        <v>896</v>
      </c>
      <c r="C76" s="6" t="s">
        <v>210</v>
      </c>
      <c r="D76" s="6" t="s">
        <v>126</v>
      </c>
      <c r="E76" s="2">
        <v>121</v>
      </c>
      <c r="F76" s="2">
        <v>211</v>
      </c>
      <c r="G76" s="7">
        <f>H76+I76+J76+K76</f>
        <v>981.40000000000009</v>
      </c>
      <c r="H76" s="15">
        <v>206.8</v>
      </c>
      <c r="I76" s="15">
        <v>212.2</v>
      </c>
      <c r="J76" s="15">
        <v>281.2</v>
      </c>
      <c r="K76" s="15">
        <v>281.2</v>
      </c>
    </row>
    <row r="77" spans="1:11" ht="1.5" hidden="1" customHeight="1">
      <c r="A77" s="24" t="s">
        <v>286</v>
      </c>
      <c r="B77" s="2">
        <v>896</v>
      </c>
      <c r="C77" s="6" t="s">
        <v>210</v>
      </c>
      <c r="D77" s="6" t="s">
        <v>126</v>
      </c>
      <c r="E77" s="2">
        <v>121</v>
      </c>
      <c r="F77" s="2">
        <v>266</v>
      </c>
      <c r="G77" s="7">
        <f>H77+I77+J77+K77</f>
        <v>0</v>
      </c>
      <c r="H77" s="15">
        <v>0</v>
      </c>
      <c r="I77" s="15">
        <v>0</v>
      </c>
      <c r="J77" s="15">
        <v>0</v>
      </c>
      <c r="K77" s="15">
        <v>0</v>
      </c>
    </row>
    <row r="78" spans="1:11" ht="45">
      <c r="A78" s="24" t="s">
        <v>114</v>
      </c>
      <c r="B78" s="2">
        <v>896</v>
      </c>
      <c r="C78" s="6" t="s">
        <v>210</v>
      </c>
      <c r="D78" s="6" t="s">
        <v>126</v>
      </c>
      <c r="E78" s="2">
        <v>129</v>
      </c>
      <c r="F78" s="2"/>
      <c r="G78" s="7">
        <f>G79</f>
        <v>294.39999999999998</v>
      </c>
      <c r="H78" s="7">
        <f>H79</f>
        <v>46.4</v>
      </c>
      <c r="I78" s="7">
        <f>I79</f>
        <v>71.099999999999994</v>
      </c>
      <c r="J78" s="7">
        <f>J79</f>
        <v>88.4</v>
      </c>
      <c r="K78" s="7">
        <f>K79</f>
        <v>88.5</v>
      </c>
    </row>
    <row r="79" spans="1:11" ht="22.5">
      <c r="A79" s="24" t="s">
        <v>94</v>
      </c>
      <c r="B79" s="2">
        <v>896</v>
      </c>
      <c r="C79" s="6" t="s">
        <v>210</v>
      </c>
      <c r="D79" s="6" t="s">
        <v>126</v>
      </c>
      <c r="E79" s="2">
        <v>129</v>
      </c>
      <c r="F79" s="2">
        <v>213</v>
      </c>
      <c r="G79" s="7">
        <f>H79+I79+J79+K79</f>
        <v>294.39999999999998</v>
      </c>
      <c r="H79" s="15">
        <v>46.4</v>
      </c>
      <c r="I79" s="15">
        <v>71.099999999999994</v>
      </c>
      <c r="J79" s="15">
        <v>88.4</v>
      </c>
      <c r="K79" s="15">
        <v>88.5</v>
      </c>
    </row>
    <row r="80" spans="1:11" ht="45">
      <c r="A80" s="24" t="s">
        <v>4</v>
      </c>
      <c r="B80" s="2">
        <v>896</v>
      </c>
      <c r="C80" s="8" t="s">
        <v>37</v>
      </c>
      <c r="D80" s="8"/>
      <c r="E80" s="9"/>
      <c r="F80" s="9"/>
      <c r="G80" s="7">
        <f>G81+G89+G120</f>
        <v>4343.3</v>
      </c>
      <c r="H80" s="7">
        <f>H81+H89+H120</f>
        <v>642.90000000000009</v>
      </c>
      <c r="I80" s="7">
        <f>I81+I89+I120</f>
        <v>1030</v>
      </c>
      <c r="J80" s="7">
        <f>J81+J89+J120</f>
        <v>1329.5000000000002</v>
      </c>
      <c r="K80" s="7">
        <f>K81+K89+K120</f>
        <v>1340.8999999999999</v>
      </c>
    </row>
    <row r="81" spans="1:11" ht="78.75">
      <c r="A81" s="24" t="s">
        <v>89</v>
      </c>
      <c r="B81" s="2">
        <v>896</v>
      </c>
      <c r="C81" s="8" t="s">
        <v>37</v>
      </c>
      <c r="D81" s="8" t="s">
        <v>127</v>
      </c>
      <c r="E81" s="9"/>
      <c r="F81" s="9"/>
      <c r="G81" s="7">
        <f t="shared" ref="G81:K82" si="44">G82</f>
        <v>1011.6</v>
      </c>
      <c r="H81" s="7">
        <f t="shared" si="44"/>
        <v>173.2</v>
      </c>
      <c r="I81" s="7">
        <f t="shared" si="44"/>
        <v>236.8</v>
      </c>
      <c r="J81" s="7">
        <f t="shared" si="44"/>
        <v>300.7</v>
      </c>
      <c r="K81" s="7">
        <f t="shared" si="44"/>
        <v>300.89999999999998</v>
      </c>
    </row>
    <row r="82" spans="1:11" ht="56.25">
      <c r="A82" s="24" t="s">
        <v>62</v>
      </c>
      <c r="B82" s="2">
        <v>896</v>
      </c>
      <c r="C82" s="8" t="s">
        <v>37</v>
      </c>
      <c r="D82" s="8" t="s">
        <v>127</v>
      </c>
      <c r="E82" s="9">
        <v>100</v>
      </c>
      <c r="F82" s="9"/>
      <c r="G82" s="7">
        <f t="shared" si="44"/>
        <v>1011.6</v>
      </c>
      <c r="H82" s="7">
        <f t="shared" si="44"/>
        <v>173.2</v>
      </c>
      <c r="I82" s="7">
        <f t="shared" si="44"/>
        <v>236.8</v>
      </c>
      <c r="J82" s="7">
        <f t="shared" si="44"/>
        <v>300.7</v>
      </c>
      <c r="K82" s="7">
        <f t="shared" si="44"/>
        <v>300.89999999999998</v>
      </c>
    </row>
    <row r="83" spans="1:11" ht="22.5">
      <c r="A83" s="24" t="s">
        <v>59</v>
      </c>
      <c r="B83" s="2">
        <v>896</v>
      </c>
      <c r="C83" s="8" t="s">
        <v>37</v>
      </c>
      <c r="D83" s="8" t="s">
        <v>127</v>
      </c>
      <c r="E83" s="9">
        <v>120</v>
      </c>
      <c r="F83" s="9"/>
      <c r="G83" s="7">
        <f>G84+G87</f>
        <v>1011.6</v>
      </c>
      <c r="H83" s="7">
        <f>H84+H87</f>
        <v>173.2</v>
      </c>
      <c r="I83" s="7">
        <f>I84+I87</f>
        <v>236.8</v>
      </c>
      <c r="J83" s="7">
        <f>J84+J87</f>
        <v>300.7</v>
      </c>
      <c r="K83" s="7">
        <f>K84+K87</f>
        <v>300.89999999999998</v>
      </c>
    </row>
    <row r="84" spans="1:11" ht="22.5">
      <c r="A84" s="24" t="s">
        <v>115</v>
      </c>
      <c r="B84" s="2">
        <v>896</v>
      </c>
      <c r="C84" s="8" t="s">
        <v>37</v>
      </c>
      <c r="D84" s="8" t="s">
        <v>127</v>
      </c>
      <c r="E84" s="2">
        <v>121</v>
      </c>
      <c r="F84" s="2"/>
      <c r="G84" s="7">
        <f>G85+G86</f>
        <v>776.9</v>
      </c>
      <c r="H84" s="7">
        <f>H85+H86</f>
        <v>138.1</v>
      </c>
      <c r="I84" s="7">
        <f>I85+I86</f>
        <v>181.9</v>
      </c>
      <c r="J84" s="7">
        <f>J85+J86</f>
        <v>228.4</v>
      </c>
      <c r="K84" s="7">
        <f>K85+K86</f>
        <v>228.5</v>
      </c>
    </row>
    <row r="85" spans="1:11">
      <c r="A85" s="24" t="s">
        <v>93</v>
      </c>
      <c r="B85" s="2">
        <v>896</v>
      </c>
      <c r="C85" s="8" t="s">
        <v>37</v>
      </c>
      <c r="D85" s="8" t="s">
        <v>127</v>
      </c>
      <c r="E85" s="2">
        <v>121</v>
      </c>
      <c r="F85" s="2">
        <v>211</v>
      </c>
      <c r="G85" s="7">
        <f>H85+I85+J85+K85</f>
        <v>776.9</v>
      </c>
      <c r="H85" s="15">
        <v>138.1</v>
      </c>
      <c r="I85" s="15">
        <v>181.9</v>
      </c>
      <c r="J85" s="15">
        <v>228.4</v>
      </c>
      <c r="K85" s="15">
        <v>228.5</v>
      </c>
    </row>
    <row r="86" spans="1:11" ht="0.75" hidden="1" customHeight="1">
      <c r="A86" s="24" t="s">
        <v>286</v>
      </c>
      <c r="B86" s="2">
        <v>896</v>
      </c>
      <c r="C86" s="8" t="s">
        <v>37</v>
      </c>
      <c r="D86" s="8" t="s">
        <v>127</v>
      </c>
      <c r="E86" s="2">
        <v>121</v>
      </c>
      <c r="F86" s="2">
        <v>266</v>
      </c>
      <c r="G86" s="7">
        <f>H86+I86+J86+K86</f>
        <v>0</v>
      </c>
      <c r="H86" s="15">
        <v>0</v>
      </c>
      <c r="I86" s="15">
        <v>0</v>
      </c>
      <c r="J86" s="15">
        <v>0</v>
      </c>
      <c r="K86" s="15">
        <v>0</v>
      </c>
    </row>
    <row r="87" spans="1:11" ht="45">
      <c r="A87" s="24" t="s">
        <v>114</v>
      </c>
      <c r="B87" s="2">
        <v>896</v>
      </c>
      <c r="C87" s="8" t="s">
        <v>37</v>
      </c>
      <c r="D87" s="8" t="s">
        <v>127</v>
      </c>
      <c r="E87" s="2">
        <v>129</v>
      </c>
      <c r="F87" s="2"/>
      <c r="G87" s="7">
        <f>G88</f>
        <v>234.70000000000002</v>
      </c>
      <c r="H87" s="7">
        <f>H88</f>
        <v>35.1</v>
      </c>
      <c r="I87" s="7">
        <f>I88</f>
        <v>54.9</v>
      </c>
      <c r="J87" s="7">
        <f>J88</f>
        <v>72.3</v>
      </c>
      <c r="K87" s="7">
        <f>K88</f>
        <v>72.400000000000006</v>
      </c>
    </row>
    <row r="88" spans="1:11">
      <c r="A88" s="24" t="s">
        <v>94</v>
      </c>
      <c r="B88" s="2">
        <v>896</v>
      </c>
      <c r="C88" s="8" t="s">
        <v>37</v>
      </c>
      <c r="D88" s="8" t="s">
        <v>127</v>
      </c>
      <c r="E88" s="2">
        <v>129</v>
      </c>
      <c r="F88" s="2">
        <v>213</v>
      </c>
      <c r="G88" s="7">
        <f>H88+I88+J88+K88</f>
        <v>234.70000000000002</v>
      </c>
      <c r="H88" s="15">
        <v>35.1</v>
      </c>
      <c r="I88" s="15">
        <v>54.9</v>
      </c>
      <c r="J88" s="15">
        <v>72.3</v>
      </c>
      <c r="K88" s="15">
        <v>72.400000000000006</v>
      </c>
    </row>
    <row r="89" spans="1:11" ht="33.75">
      <c r="A89" s="24" t="s">
        <v>77</v>
      </c>
      <c r="B89" s="2">
        <v>896</v>
      </c>
      <c r="C89" s="8" t="s">
        <v>37</v>
      </c>
      <c r="D89" s="8" t="s">
        <v>128</v>
      </c>
      <c r="E89" s="9"/>
      <c r="F89" s="9"/>
      <c r="G89" s="10">
        <f>G90+G99+G112</f>
        <v>3027.1</v>
      </c>
      <c r="H89" s="10">
        <f t="shared" ref="H89:K89" si="45">H90+H99+H112</f>
        <v>469.70000000000005</v>
      </c>
      <c r="I89" s="10">
        <f t="shared" si="45"/>
        <v>717.1</v>
      </c>
      <c r="J89" s="10">
        <f t="shared" si="45"/>
        <v>914.60000000000014</v>
      </c>
      <c r="K89" s="10">
        <f t="shared" si="45"/>
        <v>925.7</v>
      </c>
    </row>
    <row r="90" spans="1:11" ht="56.25">
      <c r="A90" s="24" t="s">
        <v>62</v>
      </c>
      <c r="B90" s="2">
        <v>896</v>
      </c>
      <c r="C90" s="8" t="s">
        <v>37</v>
      </c>
      <c r="D90" s="8" t="s">
        <v>128</v>
      </c>
      <c r="E90" s="9">
        <v>100</v>
      </c>
      <c r="F90" s="9"/>
      <c r="G90" s="10">
        <f>G91</f>
        <v>2697.5</v>
      </c>
      <c r="H90" s="10">
        <f>H91</f>
        <v>463.80000000000007</v>
      </c>
      <c r="I90" s="10">
        <f>I91</f>
        <v>663.7</v>
      </c>
      <c r="J90" s="10">
        <f>J91</f>
        <v>785.00000000000011</v>
      </c>
      <c r="K90" s="10">
        <f>K91</f>
        <v>785.00000000000011</v>
      </c>
    </row>
    <row r="91" spans="1:11" ht="22.5">
      <c r="A91" s="24" t="s">
        <v>55</v>
      </c>
      <c r="B91" s="2">
        <v>896</v>
      </c>
      <c r="C91" s="8" t="s">
        <v>37</v>
      </c>
      <c r="D91" s="8" t="s">
        <v>128</v>
      </c>
      <c r="E91" s="9">
        <v>120</v>
      </c>
      <c r="F91" s="9"/>
      <c r="G91" s="10">
        <f>G92+G95+G97</f>
        <v>2697.5</v>
      </c>
      <c r="H91" s="10">
        <f>H92+H95+H97</f>
        <v>463.80000000000007</v>
      </c>
      <c r="I91" s="10">
        <f>I92+I95+I97</f>
        <v>663.7</v>
      </c>
      <c r="J91" s="10">
        <f>J92+J95+J97</f>
        <v>785.00000000000011</v>
      </c>
      <c r="K91" s="10">
        <f>K92+K95+K97</f>
        <v>785.00000000000011</v>
      </c>
    </row>
    <row r="92" spans="1:11" ht="22.5">
      <c r="A92" s="24" t="s">
        <v>115</v>
      </c>
      <c r="B92" s="2">
        <v>896</v>
      </c>
      <c r="C92" s="8" t="s">
        <v>37</v>
      </c>
      <c r="D92" s="8" t="s">
        <v>128</v>
      </c>
      <c r="E92" s="9">
        <v>121</v>
      </c>
      <c r="F92" s="9"/>
      <c r="G92" s="10">
        <f>G93+G94</f>
        <v>2044.5000000000002</v>
      </c>
      <c r="H92" s="10">
        <f t="shared" ref="H92:K92" si="46">H93+H94</f>
        <v>367.3</v>
      </c>
      <c r="I92" s="10">
        <f t="shared" si="46"/>
        <v>476</v>
      </c>
      <c r="J92" s="10">
        <f t="shared" si="46"/>
        <v>600.6</v>
      </c>
      <c r="K92" s="10">
        <f t="shared" si="46"/>
        <v>600.6</v>
      </c>
    </row>
    <row r="93" spans="1:11">
      <c r="A93" s="24" t="s">
        <v>93</v>
      </c>
      <c r="B93" s="2">
        <v>896</v>
      </c>
      <c r="C93" s="8" t="s">
        <v>37</v>
      </c>
      <c r="D93" s="8" t="s">
        <v>128</v>
      </c>
      <c r="E93" s="9">
        <v>121</v>
      </c>
      <c r="F93" s="9">
        <v>211</v>
      </c>
      <c r="G93" s="10">
        <f>H93+I93+J93+K93</f>
        <v>2026.0000000000002</v>
      </c>
      <c r="H93" s="14">
        <v>364.8</v>
      </c>
      <c r="I93" s="14">
        <v>464.9</v>
      </c>
      <c r="J93" s="14">
        <v>598.1</v>
      </c>
      <c r="K93" s="14">
        <v>598.20000000000005</v>
      </c>
    </row>
    <row r="94" spans="1:11" ht="18" customHeight="1">
      <c r="A94" s="24"/>
      <c r="B94" s="2">
        <v>896</v>
      </c>
      <c r="C94" s="8" t="s">
        <v>37</v>
      </c>
      <c r="D94" s="8" t="s">
        <v>128</v>
      </c>
      <c r="E94" s="9">
        <v>121</v>
      </c>
      <c r="F94" s="9">
        <v>266</v>
      </c>
      <c r="G94" s="10">
        <f>H94+I94+J94+K94</f>
        <v>18.5</v>
      </c>
      <c r="H94" s="14">
        <v>2.5</v>
      </c>
      <c r="I94" s="14">
        <v>11.1</v>
      </c>
      <c r="J94" s="14">
        <v>2.5</v>
      </c>
      <c r="K94" s="14">
        <v>2.4</v>
      </c>
    </row>
    <row r="95" spans="1:11" ht="45">
      <c r="A95" s="24" t="s">
        <v>114</v>
      </c>
      <c r="B95" s="2">
        <v>896</v>
      </c>
      <c r="C95" s="8" t="s">
        <v>37</v>
      </c>
      <c r="D95" s="8" t="s">
        <v>128</v>
      </c>
      <c r="E95" s="9">
        <v>129</v>
      </c>
      <c r="F95" s="9"/>
      <c r="G95" s="10">
        <f>G96</f>
        <v>617.5</v>
      </c>
      <c r="H95" s="10">
        <f>H96</f>
        <v>92.9</v>
      </c>
      <c r="I95" s="10">
        <f>I96</f>
        <v>183</v>
      </c>
      <c r="J95" s="10">
        <f>J96</f>
        <v>170.8</v>
      </c>
      <c r="K95" s="10">
        <f>K96</f>
        <v>170.8</v>
      </c>
    </row>
    <row r="96" spans="1:11">
      <c r="A96" s="24" t="s">
        <v>94</v>
      </c>
      <c r="B96" s="2">
        <v>896</v>
      </c>
      <c r="C96" s="8" t="s">
        <v>37</v>
      </c>
      <c r="D96" s="8" t="s">
        <v>128</v>
      </c>
      <c r="E96" s="9">
        <v>129</v>
      </c>
      <c r="F96" s="9">
        <v>213</v>
      </c>
      <c r="G96" s="10">
        <f>H96+I96+J96+K96</f>
        <v>617.5</v>
      </c>
      <c r="H96" s="14">
        <v>92.9</v>
      </c>
      <c r="I96" s="14">
        <v>183</v>
      </c>
      <c r="J96" s="14">
        <v>170.8</v>
      </c>
      <c r="K96" s="14">
        <v>170.8</v>
      </c>
    </row>
    <row r="97" spans="1:11" ht="33.75">
      <c r="A97" s="24" t="s">
        <v>95</v>
      </c>
      <c r="B97" s="2">
        <v>896</v>
      </c>
      <c r="C97" s="8" t="s">
        <v>37</v>
      </c>
      <c r="D97" s="8" t="s">
        <v>128</v>
      </c>
      <c r="E97" s="9">
        <v>122</v>
      </c>
      <c r="F97" s="9"/>
      <c r="G97" s="10">
        <f>G98</f>
        <v>35.5</v>
      </c>
      <c r="H97" s="10">
        <f>H98</f>
        <v>3.6</v>
      </c>
      <c r="I97" s="10">
        <f>I98</f>
        <v>4.7</v>
      </c>
      <c r="J97" s="10">
        <f>J98</f>
        <v>13.6</v>
      </c>
      <c r="K97" s="10">
        <f>K98</f>
        <v>13.6</v>
      </c>
    </row>
    <row r="98" spans="1:11">
      <c r="A98" s="24" t="s">
        <v>102</v>
      </c>
      <c r="B98" s="2">
        <v>896</v>
      </c>
      <c r="C98" s="8" t="s">
        <v>37</v>
      </c>
      <c r="D98" s="8" t="s">
        <v>128</v>
      </c>
      <c r="E98" s="9">
        <v>122</v>
      </c>
      <c r="F98" s="9">
        <v>222</v>
      </c>
      <c r="G98" s="10">
        <f>H98+I98+J98+K98</f>
        <v>35.5</v>
      </c>
      <c r="H98" s="14">
        <v>3.6</v>
      </c>
      <c r="I98" s="14">
        <v>4.7</v>
      </c>
      <c r="J98" s="14">
        <v>13.6</v>
      </c>
      <c r="K98" s="14">
        <v>13.6</v>
      </c>
    </row>
    <row r="99" spans="1:11" ht="22.5">
      <c r="A99" s="24" t="s">
        <v>80</v>
      </c>
      <c r="B99" s="2">
        <v>896</v>
      </c>
      <c r="C99" s="8" t="s">
        <v>37</v>
      </c>
      <c r="D99" s="8" t="s">
        <v>128</v>
      </c>
      <c r="E99" s="9">
        <v>200</v>
      </c>
      <c r="F99" s="9"/>
      <c r="G99" s="10">
        <f>G100</f>
        <v>317.60000000000002</v>
      </c>
      <c r="H99" s="10">
        <f>H100</f>
        <v>5.9</v>
      </c>
      <c r="I99" s="10">
        <f>I100</f>
        <v>53.4</v>
      </c>
      <c r="J99" s="10">
        <f>J100</f>
        <v>123.6</v>
      </c>
      <c r="K99" s="10">
        <f>K100</f>
        <v>134.69999999999999</v>
      </c>
    </row>
    <row r="100" spans="1:11" ht="22.5">
      <c r="A100" s="24" t="s">
        <v>56</v>
      </c>
      <c r="B100" s="2">
        <v>896</v>
      </c>
      <c r="C100" s="8" t="s">
        <v>37</v>
      </c>
      <c r="D100" s="8" t="s">
        <v>128</v>
      </c>
      <c r="E100" s="9">
        <v>240</v>
      </c>
      <c r="F100" s="9"/>
      <c r="G100" s="10">
        <f>G101+G107</f>
        <v>317.60000000000002</v>
      </c>
      <c r="H100" s="10">
        <f>H101+H107</f>
        <v>5.9</v>
      </c>
      <c r="I100" s="10">
        <f>I101+I107</f>
        <v>53.4</v>
      </c>
      <c r="J100" s="10">
        <f>J101+J107</f>
        <v>123.6</v>
      </c>
      <c r="K100" s="10">
        <f>K101+K107</f>
        <v>134.69999999999999</v>
      </c>
    </row>
    <row r="101" spans="1:11" ht="22.5">
      <c r="A101" s="24" t="s">
        <v>97</v>
      </c>
      <c r="B101" s="2">
        <v>896</v>
      </c>
      <c r="C101" s="8" t="s">
        <v>37</v>
      </c>
      <c r="D101" s="8" t="s">
        <v>128</v>
      </c>
      <c r="E101" s="9">
        <v>242</v>
      </c>
      <c r="F101" s="9"/>
      <c r="G101" s="10">
        <f>G102+G103+G104+G105+G106</f>
        <v>197.6</v>
      </c>
      <c r="H101" s="10">
        <f>H102+H103+H104+H105+H106</f>
        <v>5.4</v>
      </c>
      <c r="I101" s="10">
        <f>I102+I103+I104+I105+I106</f>
        <v>10.5</v>
      </c>
      <c r="J101" s="10">
        <f>J102+J103+J104+J105+J106</f>
        <v>114.3</v>
      </c>
      <c r="K101" s="10">
        <f>K102+K103+K104+K105+K106</f>
        <v>67.400000000000006</v>
      </c>
    </row>
    <row r="102" spans="1:11">
      <c r="A102" s="24" t="s">
        <v>99</v>
      </c>
      <c r="B102" s="2">
        <v>896</v>
      </c>
      <c r="C102" s="8" t="s">
        <v>37</v>
      </c>
      <c r="D102" s="8" t="s">
        <v>128</v>
      </c>
      <c r="E102" s="9">
        <v>242</v>
      </c>
      <c r="F102" s="9">
        <v>221</v>
      </c>
      <c r="G102" s="10">
        <f>H102+I102+J102+K102</f>
        <v>57.6</v>
      </c>
      <c r="H102" s="14">
        <v>5.4</v>
      </c>
      <c r="I102" s="14">
        <v>6.9</v>
      </c>
      <c r="J102" s="14">
        <v>27.9</v>
      </c>
      <c r="K102" s="14">
        <v>17.399999999999999</v>
      </c>
    </row>
    <row r="103" spans="1:11">
      <c r="A103" s="24" t="s">
        <v>100</v>
      </c>
      <c r="B103" s="2">
        <v>896</v>
      </c>
      <c r="C103" s="8" t="s">
        <v>37</v>
      </c>
      <c r="D103" s="8" t="s">
        <v>128</v>
      </c>
      <c r="E103" s="9">
        <v>242</v>
      </c>
      <c r="F103" s="9">
        <v>225</v>
      </c>
      <c r="G103" s="10">
        <f>H103+I103+J103+K103</f>
        <v>20</v>
      </c>
      <c r="H103" s="14">
        <v>0</v>
      </c>
      <c r="I103" s="14">
        <v>2.5</v>
      </c>
      <c r="J103" s="14">
        <v>12.5</v>
      </c>
      <c r="K103" s="14">
        <v>5</v>
      </c>
    </row>
    <row r="104" spans="1:11">
      <c r="A104" s="24" t="s">
        <v>101</v>
      </c>
      <c r="B104" s="2">
        <v>896</v>
      </c>
      <c r="C104" s="8" t="s">
        <v>37</v>
      </c>
      <c r="D104" s="8" t="s">
        <v>128</v>
      </c>
      <c r="E104" s="9">
        <v>242</v>
      </c>
      <c r="F104" s="9">
        <v>226</v>
      </c>
      <c r="G104" s="10">
        <f>H104+I104+J104+K104</f>
        <v>30</v>
      </c>
      <c r="H104" s="14">
        <v>0</v>
      </c>
      <c r="I104" s="14">
        <v>1.1000000000000001</v>
      </c>
      <c r="J104" s="14">
        <v>18.899999999999999</v>
      </c>
      <c r="K104" s="14">
        <v>10</v>
      </c>
    </row>
    <row r="105" spans="1:11">
      <c r="A105" s="24" t="s">
        <v>105</v>
      </c>
      <c r="B105" s="2">
        <v>896</v>
      </c>
      <c r="C105" s="8" t="s">
        <v>37</v>
      </c>
      <c r="D105" s="8" t="s">
        <v>128</v>
      </c>
      <c r="E105" s="9">
        <v>242</v>
      </c>
      <c r="F105" s="9">
        <v>310</v>
      </c>
      <c r="G105" s="10">
        <f>H105+I105+J105+K105</f>
        <v>40</v>
      </c>
      <c r="H105" s="14">
        <v>0</v>
      </c>
      <c r="I105" s="14">
        <v>0</v>
      </c>
      <c r="J105" s="14">
        <v>30</v>
      </c>
      <c r="K105" s="14">
        <v>10</v>
      </c>
    </row>
    <row r="106" spans="1:11" ht="22.5">
      <c r="A106" s="24" t="s">
        <v>282</v>
      </c>
      <c r="B106" s="2">
        <v>896</v>
      </c>
      <c r="C106" s="8" t="s">
        <v>37</v>
      </c>
      <c r="D106" s="8" t="s">
        <v>128</v>
      </c>
      <c r="E106" s="9">
        <v>242</v>
      </c>
      <c r="F106" s="9">
        <v>346</v>
      </c>
      <c r="G106" s="10">
        <f>H106+I106+J106+K106</f>
        <v>50</v>
      </c>
      <c r="H106" s="14">
        <v>0</v>
      </c>
      <c r="I106" s="14">
        <v>0</v>
      </c>
      <c r="J106" s="14">
        <v>25</v>
      </c>
      <c r="K106" s="14">
        <v>25</v>
      </c>
    </row>
    <row r="107" spans="1:11" ht="22.5">
      <c r="A107" s="24" t="s">
        <v>98</v>
      </c>
      <c r="B107" s="2">
        <v>896</v>
      </c>
      <c r="C107" s="8" t="s">
        <v>37</v>
      </c>
      <c r="D107" s="8" t="s">
        <v>128</v>
      </c>
      <c r="E107" s="9">
        <v>244</v>
      </c>
      <c r="F107" s="9"/>
      <c r="G107" s="10">
        <f>G108+G109+G111+G110</f>
        <v>120</v>
      </c>
      <c r="H107" s="10">
        <f>H108+H109+H111+H110</f>
        <v>0.5</v>
      </c>
      <c r="I107" s="10">
        <f>I108+I109+I111+I110</f>
        <v>42.9</v>
      </c>
      <c r="J107" s="10">
        <f>J108+J109+J111+J110</f>
        <v>9.3000000000000007</v>
      </c>
      <c r="K107" s="10">
        <f>K108+K109+K111+K110</f>
        <v>67.3</v>
      </c>
    </row>
    <row r="108" spans="1:11">
      <c r="A108" s="24" t="s">
        <v>99</v>
      </c>
      <c r="B108" s="2">
        <v>896</v>
      </c>
      <c r="C108" s="8" t="s">
        <v>37</v>
      </c>
      <c r="D108" s="8" t="s">
        <v>128</v>
      </c>
      <c r="E108" s="9">
        <v>244</v>
      </c>
      <c r="F108" s="9">
        <v>221</v>
      </c>
      <c r="G108" s="10">
        <f>H108+I108+J108+K108</f>
        <v>5</v>
      </c>
      <c r="H108" s="14">
        <v>0.5</v>
      </c>
      <c r="I108" s="14">
        <v>1.6</v>
      </c>
      <c r="J108" s="14">
        <v>1.9</v>
      </c>
      <c r="K108" s="14">
        <v>1</v>
      </c>
    </row>
    <row r="109" spans="1:11">
      <c r="A109" s="24" t="s">
        <v>101</v>
      </c>
      <c r="B109" s="2">
        <v>896</v>
      </c>
      <c r="C109" s="8" t="s">
        <v>37</v>
      </c>
      <c r="D109" s="8" t="s">
        <v>128</v>
      </c>
      <c r="E109" s="9">
        <v>244</v>
      </c>
      <c r="F109" s="9">
        <v>226</v>
      </c>
      <c r="G109" s="10">
        <f>H109+I109+J109+K109</f>
        <v>8</v>
      </c>
      <c r="H109" s="14">
        <v>0</v>
      </c>
      <c r="I109" s="14">
        <v>0</v>
      </c>
      <c r="J109" s="14">
        <v>3</v>
      </c>
      <c r="K109" s="14">
        <v>5</v>
      </c>
    </row>
    <row r="110" spans="1:11">
      <c r="A110" s="24" t="s">
        <v>105</v>
      </c>
      <c r="B110" s="2">
        <v>896</v>
      </c>
      <c r="C110" s="8" t="s">
        <v>37</v>
      </c>
      <c r="D110" s="8" t="s">
        <v>128</v>
      </c>
      <c r="E110" s="9">
        <v>244</v>
      </c>
      <c r="F110" s="9">
        <v>310</v>
      </c>
      <c r="G110" s="10">
        <f>H110+I110+J110+K110</f>
        <v>49.999999999999993</v>
      </c>
      <c r="H110" s="14">
        <v>0</v>
      </c>
      <c r="I110" s="14">
        <v>41.3</v>
      </c>
      <c r="J110" s="14">
        <v>4.4000000000000004</v>
      </c>
      <c r="K110" s="14">
        <v>4.3</v>
      </c>
    </row>
    <row r="111" spans="1:11" ht="22.5">
      <c r="A111" s="24" t="s">
        <v>282</v>
      </c>
      <c r="B111" s="2">
        <v>896</v>
      </c>
      <c r="C111" s="8" t="s">
        <v>37</v>
      </c>
      <c r="D111" s="8" t="s">
        <v>128</v>
      </c>
      <c r="E111" s="9">
        <v>244</v>
      </c>
      <c r="F111" s="9">
        <v>346</v>
      </c>
      <c r="G111" s="10">
        <f>H111+I111+J111+K111</f>
        <v>57</v>
      </c>
      <c r="H111" s="14">
        <v>0</v>
      </c>
      <c r="I111" s="14">
        <v>0</v>
      </c>
      <c r="J111" s="14">
        <v>0</v>
      </c>
      <c r="K111" s="14">
        <v>57</v>
      </c>
    </row>
    <row r="112" spans="1:11">
      <c r="A112" s="24" t="s">
        <v>65</v>
      </c>
      <c r="B112" s="2">
        <v>896</v>
      </c>
      <c r="C112" s="8" t="s">
        <v>37</v>
      </c>
      <c r="D112" s="8" t="s">
        <v>128</v>
      </c>
      <c r="E112" s="9">
        <v>800</v>
      </c>
      <c r="F112" s="9"/>
      <c r="G112" s="10">
        <f>G113</f>
        <v>12</v>
      </c>
      <c r="H112" s="10">
        <f>H113</f>
        <v>0</v>
      </c>
      <c r="I112" s="10">
        <f>I113</f>
        <v>0</v>
      </c>
      <c r="J112" s="10">
        <f>J113</f>
        <v>6</v>
      </c>
      <c r="K112" s="10">
        <f>K113</f>
        <v>6</v>
      </c>
    </row>
    <row r="113" spans="1:11">
      <c r="A113" s="24" t="s">
        <v>42</v>
      </c>
      <c r="B113" s="2">
        <v>896</v>
      </c>
      <c r="C113" s="8" t="s">
        <v>37</v>
      </c>
      <c r="D113" s="8" t="s">
        <v>128</v>
      </c>
      <c r="E113" s="9">
        <v>850</v>
      </c>
      <c r="F113" s="9"/>
      <c r="G113" s="10">
        <f>G114+G117</f>
        <v>12</v>
      </c>
      <c r="H113" s="10">
        <f>H114+H117</f>
        <v>0</v>
      </c>
      <c r="I113" s="10">
        <f>I114+I117</f>
        <v>0</v>
      </c>
      <c r="J113" s="10">
        <f>J114+J117</f>
        <v>6</v>
      </c>
      <c r="K113" s="10">
        <f>K114+K117</f>
        <v>6</v>
      </c>
    </row>
    <row r="114" spans="1:11">
      <c r="A114" s="24" t="s">
        <v>109</v>
      </c>
      <c r="B114" s="2">
        <v>896</v>
      </c>
      <c r="C114" s="8" t="s">
        <v>37</v>
      </c>
      <c r="D114" s="8" t="s">
        <v>128</v>
      </c>
      <c r="E114" s="9">
        <v>851</v>
      </c>
      <c r="F114" s="9"/>
      <c r="G114" s="10">
        <f>G115</f>
        <v>4</v>
      </c>
      <c r="H114" s="10">
        <f t="shared" ref="H114:K115" si="47">H115</f>
        <v>0</v>
      </c>
      <c r="I114" s="10">
        <f t="shared" si="47"/>
        <v>0</v>
      </c>
      <c r="J114" s="10">
        <f t="shared" si="47"/>
        <v>3</v>
      </c>
      <c r="K114" s="10">
        <f t="shared" si="47"/>
        <v>1</v>
      </c>
    </row>
    <row r="115" spans="1:11">
      <c r="A115" s="24" t="s">
        <v>103</v>
      </c>
      <c r="B115" s="2">
        <v>896</v>
      </c>
      <c r="C115" s="8" t="s">
        <v>37</v>
      </c>
      <c r="D115" s="8" t="s">
        <v>128</v>
      </c>
      <c r="E115" s="9">
        <v>851</v>
      </c>
      <c r="F115" s="9">
        <v>290</v>
      </c>
      <c r="G115" s="10">
        <f>G116</f>
        <v>4</v>
      </c>
      <c r="H115" s="10">
        <f>H116</f>
        <v>0</v>
      </c>
      <c r="I115" s="10">
        <f t="shared" si="47"/>
        <v>0</v>
      </c>
      <c r="J115" s="10">
        <f t="shared" si="47"/>
        <v>3</v>
      </c>
      <c r="K115" s="10">
        <f t="shared" si="47"/>
        <v>1</v>
      </c>
    </row>
    <row r="116" spans="1:11">
      <c r="A116" s="24" t="s">
        <v>198</v>
      </c>
      <c r="B116" s="2">
        <v>896</v>
      </c>
      <c r="C116" s="8" t="s">
        <v>37</v>
      </c>
      <c r="D116" s="8" t="s">
        <v>128</v>
      </c>
      <c r="E116" s="9">
        <v>851</v>
      </c>
      <c r="F116" s="9">
        <v>291</v>
      </c>
      <c r="G116" s="10">
        <f>H116+I116+J116+K116</f>
        <v>4</v>
      </c>
      <c r="H116" s="14">
        <v>0</v>
      </c>
      <c r="I116" s="14">
        <v>0</v>
      </c>
      <c r="J116" s="14">
        <v>3</v>
      </c>
      <c r="K116" s="14">
        <v>1</v>
      </c>
    </row>
    <row r="117" spans="1:11">
      <c r="A117" s="24" t="s">
        <v>109</v>
      </c>
      <c r="B117" s="2">
        <v>896</v>
      </c>
      <c r="C117" s="8" t="s">
        <v>37</v>
      </c>
      <c r="D117" s="8" t="s">
        <v>128</v>
      </c>
      <c r="E117" s="9">
        <v>853</v>
      </c>
      <c r="F117" s="9"/>
      <c r="G117" s="10">
        <f t="shared" ref="G117:K118" si="48">G118</f>
        <v>8</v>
      </c>
      <c r="H117" s="10">
        <f t="shared" si="48"/>
        <v>0</v>
      </c>
      <c r="I117" s="10">
        <f t="shared" si="48"/>
        <v>0</v>
      </c>
      <c r="J117" s="10">
        <f t="shared" si="48"/>
        <v>3</v>
      </c>
      <c r="K117" s="10">
        <f t="shared" si="48"/>
        <v>5</v>
      </c>
    </row>
    <row r="118" spans="1:11">
      <c r="A118" s="24" t="s">
        <v>103</v>
      </c>
      <c r="B118" s="2">
        <v>896</v>
      </c>
      <c r="C118" s="8" t="s">
        <v>37</v>
      </c>
      <c r="D118" s="8" t="s">
        <v>128</v>
      </c>
      <c r="E118" s="9">
        <v>853</v>
      </c>
      <c r="F118" s="9">
        <v>290</v>
      </c>
      <c r="G118" s="10">
        <f t="shared" si="48"/>
        <v>8</v>
      </c>
      <c r="H118" s="10">
        <f t="shared" si="48"/>
        <v>0</v>
      </c>
      <c r="I118" s="10">
        <f t="shared" si="48"/>
        <v>0</v>
      </c>
      <c r="J118" s="10">
        <f t="shared" si="48"/>
        <v>3</v>
      </c>
      <c r="K118" s="10">
        <f t="shared" si="48"/>
        <v>5</v>
      </c>
    </row>
    <row r="119" spans="1:11">
      <c r="A119" s="24" t="s">
        <v>283</v>
      </c>
      <c r="B119" s="2">
        <v>896</v>
      </c>
      <c r="C119" s="8" t="s">
        <v>37</v>
      </c>
      <c r="D119" s="8" t="s">
        <v>128</v>
      </c>
      <c r="E119" s="9">
        <v>853</v>
      </c>
      <c r="F119" s="9">
        <v>297</v>
      </c>
      <c r="G119" s="10">
        <f>H119+I119+J119+K119</f>
        <v>8</v>
      </c>
      <c r="H119" s="14">
        <v>0</v>
      </c>
      <c r="I119" s="14">
        <v>0</v>
      </c>
      <c r="J119" s="14">
        <v>3</v>
      </c>
      <c r="K119" s="14">
        <v>5</v>
      </c>
    </row>
    <row r="120" spans="1:11" ht="67.5">
      <c r="A120" s="24" t="s">
        <v>82</v>
      </c>
      <c r="B120" s="2">
        <v>896</v>
      </c>
      <c r="C120" s="8" t="s">
        <v>37</v>
      </c>
      <c r="D120" s="8" t="s">
        <v>129</v>
      </c>
      <c r="E120" s="9"/>
      <c r="F120" s="9"/>
      <c r="G120" s="7">
        <f>G121</f>
        <v>304.60000000000002</v>
      </c>
      <c r="H120" s="7">
        <f>H121</f>
        <v>0</v>
      </c>
      <c r="I120" s="7">
        <f>I121</f>
        <v>76.099999999999994</v>
      </c>
      <c r="J120" s="7">
        <f>J121</f>
        <v>114.2</v>
      </c>
      <c r="K120" s="7">
        <f>K121</f>
        <v>114.3</v>
      </c>
    </row>
    <row r="121" spans="1:11" ht="56.25">
      <c r="A121" s="24" t="s">
        <v>62</v>
      </c>
      <c r="B121" s="2">
        <v>896</v>
      </c>
      <c r="C121" s="8" t="s">
        <v>37</v>
      </c>
      <c r="D121" s="8" t="s">
        <v>129</v>
      </c>
      <c r="E121" s="9">
        <v>100</v>
      </c>
      <c r="F121" s="9"/>
      <c r="G121" s="7">
        <f>G122</f>
        <v>304.60000000000002</v>
      </c>
      <c r="H121" s="7">
        <f t="shared" ref="H121:K123" si="49">H122</f>
        <v>0</v>
      </c>
      <c r="I121" s="7">
        <f t="shared" si="49"/>
        <v>76.099999999999994</v>
      </c>
      <c r="J121" s="7">
        <f t="shared" si="49"/>
        <v>114.2</v>
      </c>
      <c r="K121" s="7">
        <f t="shared" si="49"/>
        <v>114.3</v>
      </c>
    </row>
    <row r="122" spans="1:11" ht="22.5">
      <c r="A122" s="24" t="s">
        <v>55</v>
      </c>
      <c r="B122" s="2">
        <v>896</v>
      </c>
      <c r="C122" s="8" t="s">
        <v>37</v>
      </c>
      <c r="D122" s="8" t="s">
        <v>129</v>
      </c>
      <c r="E122" s="9">
        <v>120</v>
      </c>
      <c r="F122" s="9"/>
      <c r="G122" s="7">
        <f>G123</f>
        <v>304.60000000000002</v>
      </c>
      <c r="H122" s="7">
        <f t="shared" si="49"/>
        <v>0</v>
      </c>
      <c r="I122" s="7">
        <f t="shared" si="49"/>
        <v>76.099999999999994</v>
      </c>
      <c r="J122" s="7">
        <f t="shared" si="49"/>
        <v>114.2</v>
      </c>
      <c r="K122" s="7">
        <f t="shared" si="49"/>
        <v>114.3</v>
      </c>
    </row>
    <row r="123" spans="1:11" ht="45">
      <c r="A123" s="24" t="s">
        <v>104</v>
      </c>
      <c r="B123" s="2">
        <v>896</v>
      </c>
      <c r="C123" s="8" t="s">
        <v>37</v>
      </c>
      <c r="D123" s="8" t="s">
        <v>129</v>
      </c>
      <c r="E123" s="9">
        <v>123</v>
      </c>
      <c r="F123" s="9"/>
      <c r="G123" s="7">
        <f>G124</f>
        <v>304.60000000000002</v>
      </c>
      <c r="H123" s="7">
        <f t="shared" si="49"/>
        <v>0</v>
      </c>
      <c r="I123" s="7">
        <f t="shared" si="49"/>
        <v>76.099999999999994</v>
      </c>
      <c r="J123" s="7">
        <f t="shared" si="49"/>
        <v>114.2</v>
      </c>
      <c r="K123" s="7">
        <f t="shared" si="49"/>
        <v>114.3</v>
      </c>
    </row>
    <row r="124" spans="1:11">
      <c r="A124" s="24" t="s">
        <v>101</v>
      </c>
      <c r="B124" s="2">
        <v>896</v>
      </c>
      <c r="C124" s="8" t="s">
        <v>37</v>
      </c>
      <c r="D124" s="8" t="s">
        <v>129</v>
      </c>
      <c r="E124" s="9">
        <v>123</v>
      </c>
      <c r="F124" s="9">
        <v>226</v>
      </c>
      <c r="G124" s="7">
        <f>H124+I124+J124+K124</f>
        <v>304.60000000000002</v>
      </c>
      <c r="H124" s="14">
        <v>0</v>
      </c>
      <c r="I124" s="14">
        <v>76.099999999999994</v>
      </c>
      <c r="J124" s="14">
        <v>114.2</v>
      </c>
      <c r="K124" s="14">
        <v>114.3</v>
      </c>
    </row>
    <row r="125" spans="1:11">
      <c r="A125" s="24" t="s">
        <v>191</v>
      </c>
      <c r="B125" s="2">
        <v>896</v>
      </c>
      <c r="C125" s="8" t="s">
        <v>26</v>
      </c>
      <c r="D125" s="8"/>
      <c r="E125" s="9"/>
      <c r="F125" s="9"/>
      <c r="G125" s="7">
        <f t="shared" ref="G125:K130" si="50">G126</f>
        <v>84</v>
      </c>
      <c r="H125" s="7">
        <f t="shared" si="50"/>
        <v>21</v>
      </c>
      <c r="I125" s="7">
        <f t="shared" si="50"/>
        <v>21</v>
      </c>
      <c r="J125" s="7">
        <f t="shared" si="50"/>
        <v>21</v>
      </c>
      <c r="K125" s="7">
        <f t="shared" si="50"/>
        <v>21</v>
      </c>
    </row>
    <row r="126" spans="1:11" ht="33.75">
      <c r="A126" s="24" t="s">
        <v>5</v>
      </c>
      <c r="B126" s="2">
        <v>896</v>
      </c>
      <c r="C126" s="8" t="s">
        <v>26</v>
      </c>
      <c r="D126" s="8" t="s">
        <v>130</v>
      </c>
      <c r="E126" s="9"/>
      <c r="F126" s="9"/>
      <c r="G126" s="7">
        <f t="shared" si="50"/>
        <v>84</v>
      </c>
      <c r="H126" s="7">
        <f t="shared" si="50"/>
        <v>21</v>
      </c>
      <c r="I126" s="7">
        <f t="shared" si="50"/>
        <v>21</v>
      </c>
      <c r="J126" s="7">
        <f t="shared" si="50"/>
        <v>21</v>
      </c>
      <c r="K126" s="7">
        <f t="shared" si="50"/>
        <v>21</v>
      </c>
    </row>
    <row r="127" spans="1:11">
      <c r="A127" s="24" t="s">
        <v>65</v>
      </c>
      <c r="B127" s="2">
        <v>896</v>
      </c>
      <c r="C127" s="8" t="s">
        <v>26</v>
      </c>
      <c r="D127" s="8" t="s">
        <v>130</v>
      </c>
      <c r="E127" s="9">
        <v>800</v>
      </c>
      <c r="F127" s="9"/>
      <c r="G127" s="7">
        <f t="shared" si="50"/>
        <v>84</v>
      </c>
      <c r="H127" s="7">
        <f>H128</f>
        <v>21</v>
      </c>
      <c r="I127" s="7">
        <f t="shared" si="50"/>
        <v>21</v>
      </c>
      <c r="J127" s="7">
        <f t="shared" si="50"/>
        <v>21</v>
      </c>
      <c r="K127" s="7">
        <f t="shared" si="50"/>
        <v>21</v>
      </c>
    </row>
    <row r="128" spans="1:11">
      <c r="A128" s="24" t="s">
        <v>42</v>
      </c>
      <c r="B128" s="2">
        <v>896</v>
      </c>
      <c r="C128" s="8" t="s">
        <v>26</v>
      </c>
      <c r="D128" s="8" t="s">
        <v>130</v>
      </c>
      <c r="E128" s="9">
        <v>850</v>
      </c>
      <c r="F128" s="9"/>
      <c r="G128" s="7">
        <f t="shared" si="50"/>
        <v>84</v>
      </c>
      <c r="H128" s="7">
        <f>H129</f>
        <v>21</v>
      </c>
      <c r="I128" s="7">
        <f t="shared" si="50"/>
        <v>21</v>
      </c>
      <c r="J128" s="7">
        <f t="shared" si="50"/>
        <v>21</v>
      </c>
      <c r="K128" s="7">
        <f t="shared" si="50"/>
        <v>21</v>
      </c>
    </row>
    <row r="129" spans="1:11">
      <c r="A129" s="24" t="s">
        <v>109</v>
      </c>
      <c r="B129" s="2">
        <v>896</v>
      </c>
      <c r="C129" s="8" t="s">
        <v>26</v>
      </c>
      <c r="D129" s="8" t="s">
        <v>130</v>
      </c>
      <c r="E129" s="9">
        <v>853</v>
      </c>
      <c r="F129" s="9"/>
      <c r="G129" s="7">
        <f t="shared" si="50"/>
        <v>84</v>
      </c>
      <c r="H129" s="7">
        <f>H130</f>
        <v>21</v>
      </c>
      <c r="I129" s="7">
        <f t="shared" si="50"/>
        <v>21</v>
      </c>
      <c r="J129" s="7">
        <f t="shared" si="50"/>
        <v>21</v>
      </c>
      <c r="K129" s="7">
        <f t="shared" si="50"/>
        <v>21</v>
      </c>
    </row>
    <row r="130" spans="1:11">
      <c r="A130" s="24" t="s">
        <v>103</v>
      </c>
      <c r="B130" s="2">
        <v>896</v>
      </c>
      <c r="C130" s="8" t="s">
        <v>26</v>
      </c>
      <c r="D130" s="8" t="s">
        <v>130</v>
      </c>
      <c r="E130" s="9">
        <v>853</v>
      </c>
      <c r="F130" s="9">
        <v>290</v>
      </c>
      <c r="G130" s="7">
        <f t="shared" si="50"/>
        <v>84</v>
      </c>
      <c r="H130" s="7">
        <f>H131</f>
        <v>21</v>
      </c>
      <c r="I130" s="7">
        <f t="shared" si="50"/>
        <v>21</v>
      </c>
      <c r="J130" s="7">
        <f t="shared" si="50"/>
        <v>21</v>
      </c>
      <c r="K130" s="7">
        <f t="shared" si="50"/>
        <v>21</v>
      </c>
    </row>
    <row r="131" spans="1:11">
      <c r="A131" s="24" t="s">
        <v>283</v>
      </c>
      <c r="B131" s="2">
        <v>896</v>
      </c>
      <c r="C131" s="8" t="s">
        <v>26</v>
      </c>
      <c r="D131" s="8" t="s">
        <v>130</v>
      </c>
      <c r="E131" s="9">
        <v>853</v>
      </c>
      <c r="F131" s="9">
        <v>297</v>
      </c>
      <c r="G131" s="7">
        <f>H131+I131+J131+K131</f>
        <v>84</v>
      </c>
      <c r="H131" s="15">
        <v>21</v>
      </c>
      <c r="I131" s="15">
        <v>21</v>
      </c>
      <c r="J131" s="15">
        <v>21</v>
      </c>
      <c r="K131" s="15">
        <v>21</v>
      </c>
    </row>
    <row r="132" spans="1:11">
      <c r="A132" s="22" t="s">
        <v>6</v>
      </c>
      <c r="B132" s="28">
        <v>988</v>
      </c>
      <c r="C132" s="29"/>
      <c r="D132" s="29"/>
      <c r="E132" s="28"/>
      <c r="F132" s="28"/>
      <c r="G132" s="17">
        <f>G133+G246+G261+G276+G371+G387+G437+G454+G478+G486</f>
        <v>181310.65000000002</v>
      </c>
      <c r="H132" s="17">
        <f>H133+H246+H261+H276+H371+H387+H437+H454+H478+H486</f>
        <v>30631.45</v>
      </c>
      <c r="I132" s="17">
        <f>I133+I246+I261+I276+I371+I387+I437+I454+I478+I486</f>
        <v>32034.399999999998</v>
      </c>
      <c r="J132" s="17">
        <f>J133+J246+J261+J276+J371+J387+J437+J454+J478+J486</f>
        <v>59373.899999999994</v>
      </c>
      <c r="K132" s="17">
        <f>K133+K246+K261+K276+K371+K387+K437+K454+K478+K486</f>
        <v>59270.899999999994</v>
      </c>
    </row>
    <row r="133" spans="1:11">
      <c r="A133" s="23" t="s">
        <v>2</v>
      </c>
      <c r="B133" s="11">
        <v>988</v>
      </c>
      <c r="C133" s="12" t="s">
        <v>36</v>
      </c>
      <c r="D133" s="12"/>
      <c r="E133" s="11"/>
      <c r="F133" s="11"/>
      <c r="G133" s="5">
        <f>G134+G203+G208</f>
        <v>25100.35</v>
      </c>
      <c r="H133" s="5">
        <f>H134+H203+H208</f>
        <v>5630.9499999999989</v>
      </c>
      <c r="I133" s="5">
        <f t="shared" ref="I133:K133" si="51">I134+I203+I208</f>
        <v>4622.2</v>
      </c>
      <c r="J133" s="5">
        <f t="shared" si="51"/>
        <v>7641.2999999999993</v>
      </c>
      <c r="K133" s="5">
        <f t="shared" si="51"/>
        <v>7205.9</v>
      </c>
    </row>
    <row r="134" spans="1:11" ht="45">
      <c r="A134" s="24" t="s">
        <v>58</v>
      </c>
      <c r="B134" s="9">
        <v>988</v>
      </c>
      <c r="C134" s="8" t="s">
        <v>34</v>
      </c>
      <c r="D134" s="8"/>
      <c r="E134" s="9"/>
      <c r="F134" s="9"/>
      <c r="G134" s="7">
        <f>G135+G143+G181</f>
        <v>24879.85</v>
      </c>
      <c r="H134" s="7">
        <f>H135+H143+H181</f>
        <v>5630.9499999999989</v>
      </c>
      <c r="I134" s="7">
        <f>I135+I143+I181</f>
        <v>4622.2</v>
      </c>
      <c r="J134" s="7">
        <f>J135+J143+J181</f>
        <v>7420.7999999999993</v>
      </c>
      <c r="K134" s="7">
        <f>K135+K143+K181</f>
        <v>7205.9</v>
      </c>
    </row>
    <row r="135" spans="1:11">
      <c r="A135" s="24" t="s">
        <v>67</v>
      </c>
      <c r="B135" s="9">
        <v>988</v>
      </c>
      <c r="C135" s="8" t="s">
        <v>34</v>
      </c>
      <c r="D135" s="8" t="s">
        <v>131</v>
      </c>
      <c r="E135" s="9"/>
      <c r="F135" s="9"/>
      <c r="G135" s="7">
        <f t="shared" ref="G135:K136" si="52">G136</f>
        <v>1275.7999999999997</v>
      </c>
      <c r="H135" s="7">
        <f t="shared" si="52"/>
        <v>289.89999999999998</v>
      </c>
      <c r="I135" s="7">
        <f t="shared" si="52"/>
        <v>283.2</v>
      </c>
      <c r="J135" s="7">
        <f t="shared" si="52"/>
        <v>352</v>
      </c>
      <c r="K135" s="7">
        <f t="shared" si="52"/>
        <v>350.70000000000005</v>
      </c>
    </row>
    <row r="136" spans="1:11" ht="56.25">
      <c r="A136" s="24" t="s">
        <v>62</v>
      </c>
      <c r="B136" s="9">
        <v>988</v>
      </c>
      <c r="C136" s="8" t="s">
        <v>34</v>
      </c>
      <c r="D136" s="8" t="s">
        <v>131</v>
      </c>
      <c r="E136" s="9">
        <v>100</v>
      </c>
      <c r="F136" s="9"/>
      <c r="G136" s="7">
        <f t="shared" si="52"/>
        <v>1275.7999999999997</v>
      </c>
      <c r="H136" s="7">
        <f t="shared" si="52"/>
        <v>289.89999999999998</v>
      </c>
      <c r="I136" s="7">
        <f t="shared" si="52"/>
        <v>283.2</v>
      </c>
      <c r="J136" s="7">
        <f t="shared" si="52"/>
        <v>352</v>
      </c>
      <c r="K136" s="7">
        <f t="shared" si="52"/>
        <v>350.70000000000005</v>
      </c>
    </row>
    <row r="137" spans="1:11" ht="22.5">
      <c r="A137" s="24" t="s">
        <v>55</v>
      </c>
      <c r="B137" s="9">
        <v>988</v>
      </c>
      <c r="C137" s="8" t="s">
        <v>34</v>
      </c>
      <c r="D137" s="8" t="s">
        <v>131</v>
      </c>
      <c r="E137" s="9">
        <v>120</v>
      </c>
      <c r="F137" s="9"/>
      <c r="G137" s="7">
        <f>G138+G141</f>
        <v>1275.7999999999997</v>
      </c>
      <c r="H137" s="7">
        <f>H138+H141</f>
        <v>289.89999999999998</v>
      </c>
      <c r="I137" s="7">
        <f>I138+I141</f>
        <v>283.2</v>
      </c>
      <c r="J137" s="7">
        <f>J138+J141</f>
        <v>352</v>
      </c>
      <c r="K137" s="7">
        <f>K138+K141</f>
        <v>350.70000000000005</v>
      </c>
    </row>
    <row r="138" spans="1:11" ht="22.5">
      <c r="A138" s="24" t="s">
        <v>115</v>
      </c>
      <c r="B138" s="9">
        <v>988</v>
      </c>
      <c r="C138" s="8" t="s">
        <v>34</v>
      </c>
      <c r="D138" s="8" t="s">
        <v>131</v>
      </c>
      <c r="E138" s="9">
        <v>121</v>
      </c>
      <c r="F138" s="9"/>
      <c r="G138" s="7">
        <f>G139+G140</f>
        <v>981.39999999999986</v>
      </c>
      <c r="H138" s="7">
        <f>H139+H140</f>
        <v>198.1</v>
      </c>
      <c r="I138" s="7">
        <f>I139+I140</f>
        <v>224.5</v>
      </c>
      <c r="J138" s="7">
        <f>J139+J140</f>
        <v>280</v>
      </c>
      <c r="K138" s="7">
        <f>K139+K140</f>
        <v>278.8</v>
      </c>
    </row>
    <row r="139" spans="1:11">
      <c r="A139" s="24" t="s">
        <v>93</v>
      </c>
      <c r="B139" s="9">
        <v>988</v>
      </c>
      <c r="C139" s="8" t="s">
        <v>34</v>
      </c>
      <c r="D139" s="8" t="s">
        <v>131</v>
      </c>
      <c r="E139" s="9">
        <v>121</v>
      </c>
      <c r="F139" s="9">
        <v>211</v>
      </c>
      <c r="G139" s="7">
        <f>H139+I139+J139+K139</f>
        <v>973.39999999999986</v>
      </c>
      <c r="H139" s="15">
        <v>198.1</v>
      </c>
      <c r="I139" s="15">
        <v>217.7</v>
      </c>
      <c r="J139" s="15">
        <v>278.8</v>
      </c>
      <c r="K139" s="15">
        <v>278.8</v>
      </c>
    </row>
    <row r="140" spans="1:11" ht="18" customHeight="1">
      <c r="A140" s="24" t="s">
        <v>286</v>
      </c>
      <c r="B140" s="9">
        <v>988</v>
      </c>
      <c r="C140" s="8" t="s">
        <v>34</v>
      </c>
      <c r="D140" s="8" t="s">
        <v>131</v>
      </c>
      <c r="E140" s="9">
        <v>121</v>
      </c>
      <c r="F140" s="9">
        <v>266</v>
      </c>
      <c r="G140" s="7">
        <f>H140+I140+J140+K140</f>
        <v>8</v>
      </c>
      <c r="H140" s="15">
        <v>0</v>
      </c>
      <c r="I140" s="15">
        <v>6.8</v>
      </c>
      <c r="J140" s="15">
        <v>1.2</v>
      </c>
      <c r="K140" s="15">
        <v>0</v>
      </c>
    </row>
    <row r="141" spans="1:11" ht="45">
      <c r="A141" s="24" t="s">
        <v>114</v>
      </c>
      <c r="B141" s="9">
        <v>988</v>
      </c>
      <c r="C141" s="8" t="s">
        <v>34</v>
      </c>
      <c r="D141" s="8" t="s">
        <v>131</v>
      </c>
      <c r="E141" s="9">
        <v>129</v>
      </c>
      <c r="F141" s="9"/>
      <c r="G141" s="7">
        <f>G142</f>
        <v>294.39999999999998</v>
      </c>
      <c r="H141" s="7">
        <f>H142</f>
        <v>91.8</v>
      </c>
      <c r="I141" s="7">
        <f>I142</f>
        <v>58.7</v>
      </c>
      <c r="J141" s="7">
        <f>J142</f>
        <v>72</v>
      </c>
      <c r="K141" s="7">
        <f>K142</f>
        <v>71.900000000000006</v>
      </c>
    </row>
    <row r="142" spans="1:11">
      <c r="A142" s="24" t="s">
        <v>94</v>
      </c>
      <c r="B142" s="9">
        <v>988</v>
      </c>
      <c r="C142" s="8" t="s">
        <v>34</v>
      </c>
      <c r="D142" s="8" t="s">
        <v>131</v>
      </c>
      <c r="E142" s="9">
        <v>129</v>
      </c>
      <c r="F142" s="9">
        <v>213</v>
      </c>
      <c r="G142" s="7">
        <f>H142+I142+J142+K142</f>
        <v>294.39999999999998</v>
      </c>
      <c r="H142" s="15">
        <v>91.8</v>
      </c>
      <c r="I142" s="15">
        <v>58.7</v>
      </c>
      <c r="J142" s="15">
        <v>72</v>
      </c>
      <c r="K142" s="15">
        <v>71.900000000000006</v>
      </c>
    </row>
    <row r="143" spans="1:11" ht="22.5">
      <c r="A143" s="24" t="s">
        <v>68</v>
      </c>
      <c r="B143" s="9">
        <v>988</v>
      </c>
      <c r="C143" s="8" t="s">
        <v>34</v>
      </c>
      <c r="D143" s="8" t="s">
        <v>132</v>
      </c>
      <c r="E143" s="9"/>
      <c r="F143" s="9"/>
      <c r="G143" s="7">
        <f>G144+G154+G171</f>
        <v>20029.650000000001</v>
      </c>
      <c r="H143" s="7">
        <f>H144+H154+H171</f>
        <v>4568.0499999999993</v>
      </c>
      <c r="I143" s="7">
        <f>I144+I154+I171</f>
        <v>3690.7</v>
      </c>
      <c r="J143" s="7">
        <f>J144+J154+J171</f>
        <v>5987.2</v>
      </c>
      <c r="K143" s="7">
        <f>K144+K154+K171</f>
        <v>5783.7</v>
      </c>
    </row>
    <row r="144" spans="1:11" ht="56.25">
      <c r="A144" s="24" t="s">
        <v>62</v>
      </c>
      <c r="B144" s="9">
        <v>988</v>
      </c>
      <c r="C144" s="8" t="s">
        <v>34</v>
      </c>
      <c r="D144" s="8" t="s">
        <v>132</v>
      </c>
      <c r="E144" s="9">
        <v>100</v>
      </c>
      <c r="F144" s="9"/>
      <c r="G144" s="7">
        <f>G145</f>
        <v>15655.750000000002</v>
      </c>
      <c r="H144" s="7">
        <f>H145</f>
        <v>4099.45</v>
      </c>
      <c r="I144" s="7">
        <f>I145</f>
        <v>2743.5</v>
      </c>
      <c r="J144" s="7">
        <f>J145</f>
        <v>4406.4000000000005</v>
      </c>
      <c r="K144" s="7">
        <f>K145</f>
        <v>4406.3999999999996</v>
      </c>
    </row>
    <row r="145" spans="1:11" ht="22.5">
      <c r="A145" s="24" t="s">
        <v>55</v>
      </c>
      <c r="B145" s="9">
        <v>988</v>
      </c>
      <c r="C145" s="8" t="s">
        <v>34</v>
      </c>
      <c r="D145" s="8" t="s">
        <v>132</v>
      </c>
      <c r="E145" s="9">
        <v>120</v>
      </c>
      <c r="F145" s="9"/>
      <c r="G145" s="7">
        <f>G146+G149+G151</f>
        <v>15655.750000000002</v>
      </c>
      <c r="H145" s="7">
        <f>H146+H149+H151</f>
        <v>4099.45</v>
      </c>
      <c r="I145" s="7">
        <f>I146+I149+I151</f>
        <v>2743.5</v>
      </c>
      <c r="J145" s="7">
        <f>J146+J149+J151</f>
        <v>4406.4000000000005</v>
      </c>
      <c r="K145" s="7">
        <f>K146+K149+K151</f>
        <v>4406.3999999999996</v>
      </c>
    </row>
    <row r="146" spans="1:11" ht="22.5">
      <c r="A146" s="24" t="s">
        <v>115</v>
      </c>
      <c r="B146" s="9">
        <v>988</v>
      </c>
      <c r="C146" s="8" t="s">
        <v>34</v>
      </c>
      <c r="D146" s="8" t="s">
        <v>132</v>
      </c>
      <c r="E146" s="9">
        <v>121</v>
      </c>
      <c r="F146" s="9"/>
      <c r="G146" s="7">
        <f>G147+G148</f>
        <v>11990.2</v>
      </c>
      <c r="H146" s="7">
        <f>H147+H148</f>
        <v>2766</v>
      </c>
      <c r="I146" s="7">
        <f>I147+I148</f>
        <v>2119.1999999999998</v>
      </c>
      <c r="J146" s="7">
        <f>J147+J148</f>
        <v>3552.6</v>
      </c>
      <c r="K146" s="7">
        <f>K147+K148</f>
        <v>3552.3999999999996</v>
      </c>
    </row>
    <row r="147" spans="1:11">
      <c r="A147" s="24" t="s">
        <v>93</v>
      </c>
      <c r="B147" s="9">
        <v>988</v>
      </c>
      <c r="C147" s="8" t="s">
        <v>34</v>
      </c>
      <c r="D147" s="8" t="s">
        <v>132</v>
      </c>
      <c r="E147" s="9">
        <v>121</v>
      </c>
      <c r="F147" s="9">
        <v>211</v>
      </c>
      <c r="G147" s="7">
        <f>H147+I147+J147+K147</f>
        <v>11947.2</v>
      </c>
      <c r="H147" s="15">
        <v>2743.6</v>
      </c>
      <c r="I147" s="15">
        <v>2104</v>
      </c>
      <c r="J147" s="15">
        <v>3549.9</v>
      </c>
      <c r="K147" s="15">
        <v>3549.7</v>
      </c>
    </row>
    <row r="148" spans="1:11" ht="23.25" customHeight="1">
      <c r="A148" s="24" t="s">
        <v>286</v>
      </c>
      <c r="B148" s="9">
        <v>988</v>
      </c>
      <c r="C148" s="8" t="s">
        <v>34</v>
      </c>
      <c r="D148" s="8" t="s">
        <v>132</v>
      </c>
      <c r="E148" s="9">
        <v>121</v>
      </c>
      <c r="F148" s="9">
        <v>266</v>
      </c>
      <c r="G148" s="7">
        <f>H148+I148+J148+K148</f>
        <v>43</v>
      </c>
      <c r="H148" s="15">
        <v>22.4</v>
      </c>
      <c r="I148" s="15">
        <v>15.2</v>
      </c>
      <c r="J148" s="15">
        <v>2.7</v>
      </c>
      <c r="K148" s="15">
        <v>2.7</v>
      </c>
    </row>
    <row r="149" spans="1:11" ht="45">
      <c r="A149" s="24" t="s">
        <v>114</v>
      </c>
      <c r="B149" s="9">
        <v>988</v>
      </c>
      <c r="C149" s="8" t="s">
        <v>34</v>
      </c>
      <c r="D149" s="8" t="s">
        <v>132</v>
      </c>
      <c r="E149" s="9">
        <v>129</v>
      </c>
      <c r="F149" s="9"/>
      <c r="G149" s="7">
        <f>G150</f>
        <v>3621.1</v>
      </c>
      <c r="H149" s="7">
        <f>H150</f>
        <v>1330.7</v>
      </c>
      <c r="I149" s="7">
        <f>I150</f>
        <v>605.79999999999995</v>
      </c>
      <c r="J149" s="7">
        <f>J150</f>
        <v>842.2</v>
      </c>
      <c r="K149" s="7">
        <f>K150</f>
        <v>842.4</v>
      </c>
    </row>
    <row r="150" spans="1:11">
      <c r="A150" s="24" t="s">
        <v>94</v>
      </c>
      <c r="B150" s="9">
        <v>988</v>
      </c>
      <c r="C150" s="8" t="s">
        <v>34</v>
      </c>
      <c r="D150" s="8" t="s">
        <v>132</v>
      </c>
      <c r="E150" s="9">
        <v>129</v>
      </c>
      <c r="F150" s="9">
        <v>213</v>
      </c>
      <c r="G150" s="7">
        <f>H150+I150+J150+K150</f>
        <v>3621.1</v>
      </c>
      <c r="H150" s="15">
        <v>1330.7</v>
      </c>
      <c r="I150" s="15">
        <v>605.79999999999995</v>
      </c>
      <c r="J150" s="15">
        <v>842.2</v>
      </c>
      <c r="K150" s="15">
        <v>842.4</v>
      </c>
    </row>
    <row r="151" spans="1:11" ht="33.75">
      <c r="A151" s="24" t="s">
        <v>95</v>
      </c>
      <c r="B151" s="9">
        <v>988</v>
      </c>
      <c r="C151" s="8" t="s">
        <v>34</v>
      </c>
      <c r="D151" s="8" t="s">
        <v>132</v>
      </c>
      <c r="E151" s="9">
        <v>122</v>
      </c>
      <c r="F151" s="9"/>
      <c r="G151" s="7">
        <f>G152+G153</f>
        <v>44.449999999999996</v>
      </c>
      <c r="H151" s="7">
        <f t="shared" ref="H151:K151" si="53">H152+H153</f>
        <v>2.75</v>
      </c>
      <c r="I151" s="7">
        <f t="shared" si="53"/>
        <v>18.5</v>
      </c>
      <c r="J151" s="7">
        <f t="shared" si="53"/>
        <v>11.6</v>
      </c>
      <c r="K151" s="7">
        <f t="shared" si="53"/>
        <v>11.6</v>
      </c>
    </row>
    <row r="152" spans="1:11">
      <c r="A152" s="24" t="s">
        <v>102</v>
      </c>
      <c r="B152" s="9">
        <v>988</v>
      </c>
      <c r="C152" s="8" t="s">
        <v>34</v>
      </c>
      <c r="D152" s="8" t="s">
        <v>132</v>
      </c>
      <c r="E152" s="9">
        <v>122</v>
      </c>
      <c r="F152" s="9">
        <v>222</v>
      </c>
      <c r="G152" s="7">
        <f>H152+I152+J152+K152</f>
        <v>44.4</v>
      </c>
      <c r="H152" s="15">
        <v>2.7</v>
      </c>
      <c r="I152" s="15">
        <v>18.5</v>
      </c>
      <c r="J152" s="15">
        <v>11.6</v>
      </c>
      <c r="K152" s="15">
        <v>11.6</v>
      </c>
    </row>
    <row r="153" spans="1:11" ht="22.5">
      <c r="A153" s="24" t="s">
        <v>286</v>
      </c>
      <c r="B153" s="9">
        <v>988</v>
      </c>
      <c r="C153" s="8" t="s">
        <v>34</v>
      </c>
      <c r="D153" s="8" t="s">
        <v>132</v>
      </c>
      <c r="E153" s="9">
        <v>122</v>
      </c>
      <c r="F153" s="9">
        <v>266</v>
      </c>
      <c r="G153" s="7">
        <f>H153+I153+J153+K153</f>
        <v>0.05</v>
      </c>
      <c r="H153" s="15">
        <v>0.05</v>
      </c>
      <c r="I153" s="15">
        <v>0</v>
      </c>
      <c r="J153" s="15">
        <v>0</v>
      </c>
      <c r="K153" s="15">
        <v>0</v>
      </c>
    </row>
    <row r="154" spans="1:11" ht="22.5">
      <c r="A154" s="24" t="s">
        <v>80</v>
      </c>
      <c r="B154" s="9">
        <v>988</v>
      </c>
      <c r="C154" s="8" t="s">
        <v>34</v>
      </c>
      <c r="D154" s="8" t="s">
        <v>132</v>
      </c>
      <c r="E154" s="9">
        <v>200</v>
      </c>
      <c r="F154" s="9"/>
      <c r="G154" s="7">
        <f>G155</f>
        <v>4347.1000000000004</v>
      </c>
      <c r="H154" s="7">
        <f>H155</f>
        <v>465.70000000000005</v>
      </c>
      <c r="I154" s="7">
        <f>I155</f>
        <v>944.59999999999991</v>
      </c>
      <c r="J154" s="7">
        <f>J155</f>
        <v>1570.1</v>
      </c>
      <c r="K154" s="7">
        <f>K155</f>
        <v>1366.7</v>
      </c>
    </row>
    <row r="155" spans="1:11" ht="22.5">
      <c r="A155" s="24" t="s">
        <v>56</v>
      </c>
      <c r="B155" s="9">
        <v>988</v>
      </c>
      <c r="C155" s="8" t="s">
        <v>34</v>
      </c>
      <c r="D155" s="8" t="s">
        <v>132</v>
      </c>
      <c r="E155" s="9">
        <v>240</v>
      </c>
      <c r="F155" s="9"/>
      <c r="G155" s="7">
        <f>G156+G162</f>
        <v>4347.1000000000004</v>
      </c>
      <c r="H155" s="7">
        <f>H156+H162</f>
        <v>465.70000000000005</v>
      </c>
      <c r="I155" s="7">
        <f>I156+I162</f>
        <v>944.59999999999991</v>
      </c>
      <c r="J155" s="7">
        <f>J156+J162</f>
        <v>1570.1</v>
      </c>
      <c r="K155" s="7">
        <f>K156+K162</f>
        <v>1366.7</v>
      </c>
    </row>
    <row r="156" spans="1:11" ht="22.5">
      <c r="A156" s="24" t="s">
        <v>97</v>
      </c>
      <c r="B156" s="9">
        <v>988</v>
      </c>
      <c r="C156" s="8" t="s">
        <v>34</v>
      </c>
      <c r="D156" s="8" t="s">
        <v>132</v>
      </c>
      <c r="E156" s="9">
        <v>242</v>
      </c>
      <c r="F156" s="9"/>
      <c r="G156" s="7">
        <f>G157+G159+G158+G160+G161</f>
        <v>1257.0999999999999</v>
      </c>
      <c r="H156" s="7">
        <f>H157+H159+H158+H160+H161</f>
        <v>81.499999999999986</v>
      </c>
      <c r="I156" s="7">
        <f>I157+I159+I158+I160+I161</f>
        <v>156.30000000000001</v>
      </c>
      <c r="J156" s="7">
        <f>J157+J159+J158+J160+J161</f>
        <v>549.70000000000005</v>
      </c>
      <c r="K156" s="7">
        <f>K157+K159+K158+K160+K161</f>
        <v>469.6</v>
      </c>
    </row>
    <row r="157" spans="1:11">
      <c r="A157" s="24" t="s">
        <v>99</v>
      </c>
      <c r="B157" s="9">
        <v>988</v>
      </c>
      <c r="C157" s="8" t="s">
        <v>34</v>
      </c>
      <c r="D157" s="8" t="s">
        <v>132</v>
      </c>
      <c r="E157" s="9">
        <v>242</v>
      </c>
      <c r="F157" s="9">
        <v>221</v>
      </c>
      <c r="G157" s="7">
        <f>H157+I157+J157+K157</f>
        <v>134.1</v>
      </c>
      <c r="H157" s="15">
        <v>28.9</v>
      </c>
      <c r="I157" s="15">
        <v>30</v>
      </c>
      <c r="J157" s="15">
        <v>40.1</v>
      </c>
      <c r="K157" s="15">
        <v>35.1</v>
      </c>
    </row>
    <row r="158" spans="1:11">
      <c r="A158" s="24" t="s">
        <v>100</v>
      </c>
      <c r="B158" s="9">
        <v>988</v>
      </c>
      <c r="C158" s="8" t="s">
        <v>34</v>
      </c>
      <c r="D158" s="8" t="s">
        <v>132</v>
      </c>
      <c r="E158" s="9">
        <v>242</v>
      </c>
      <c r="F158" s="9">
        <v>225</v>
      </c>
      <c r="G158" s="7">
        <f>H158+I158+J158+K158</f>
        <v>26</v>
      </c>
      <c r="H158" s="15">
        <v>9.8000000000000007</v>
      </c>
      <c r="I158" s="15">
        <v>1.9</v>
      </c>
      <c r="J158" s="15">
        <v>7.2</v>
      </c>
      <c r="K158" s="15">
        <v>7.1</v>
      </c>
    </row>
    <row r="159" spans="1:11">
      <c r="A159" s="24" t="s">
        <v>101</v>
      </c>
      <c r="B159" s="9">
        <v>988</v>
      </c>
      <c r="C159" s="8" t="s">
        <v>34</v>
      </c>
      <c r="D159" s="8" t="s">
        <v>132</v>
      </c>
      <c r="E159" s="9">
        <v>242</v>
      </c>
      <c r="F159" s="9">
        <v>226</v>
      </c>
      <c r="G159" s="7">
        <f>H159+I159+J159+K159</f>
        <v>572</v>
      </c>
      <c r="H159" s="15">
        <v>42.8</v>
      </c>
      <c r="I159" s="15">
        <v>91.2</v>
      </c>
      <c r="J159" s="15">
        <v>219</v>
      </c>
      <c r="K159" s="15">
        <v>219</v>
      </c>
    </row>
    <row r="160" spans="1:11">
      <c r="A160" s="24" t="s">
        <v>105</v>
      </c>
      <c r="B160" s="9">
        <v>988</v>
      </c>
      <c r="C160" s="8" t="s">
        <v>34</v>
      </c>
      <c r="D160" s="8" t="s">
        <v>132</v>
      </c>
      <c r="E160" s="9">
        <v>242</v>
      </c>
      <c r="F160" s="9">
        <v>310</v>
      </c>
      <c r="G160" s="7">
        <f>H160+I160+J160+K160</f>
        <v>325</v>
      </c>
      <c r="H160" s="15">
        <v>0</v>
      </c>
      <c r="I160" s="15">
        <v>0</v>
      </c>
      <c r="J160" s="15">
        <v>200</v>
      </c>
      <c r="K160" s="15">
        <v>125</v>
      </c>
    </row>
    <row r="161" spans="1:11">
      <c r="A161" s="24" t="s">
        <v>358</v>
      </c>
      <c r="B161" s="9">
        <v>988</v>
      </c>
      <c r="C161" s="8" t="s">
        <v>34</v>
      </c>
      <c r="D161" s="8" t="s">
        <v>132</v>
      </c>
      <c r="E161" s="9">
        <v>242</v>
      </c>
      <c r="F161" s="9">
        <v>346</v>
      </c>
      <c r="G161" s="7">
        <f>H161+I161+J161+K161</f>
        <v>200</v>
      </c>
      <c r="H161" s="15">
        <v>0</v>
      </c>
      <c r="I161" s="15">
        <v>33.200000000000003</v>
      </c>
      <c r="J161" s="15">
        <v>83.4</v>
      </c>
      <c r="K161" s="15">
        <v>83.4</v>
      </c>
    </row>
    <row r="162" spans="1:11">
      <c r="A162" s="24" t="s">
        <v>359</v>
      </c>
      <c r="B162" s="9">
        <v>988</v>
      </c>
      <c r="C162" s="8" t="s">
        <v>34</v>
      </c>
      <c r="D162" s="8" t="s">
        <v>132</v>
      </c>
      <c r="E162" s="9">
        <v>244</v>
      </c>
      <c r="F162" s="9"/>
      <c r="G162" s="7">
        <f>G163+G164+G165+G166+G170+G167+G169+G168</f>
        <v>3090</v>
      </c>
      <c r="H162" s="7">
        <f t="shared" ref="H162:K162" si="54">H163+H164+H165+H166+H170+H167+H169+H168</f>
        <v>384.20000000000005</v>
      </c>
      <c r="I162" s="7">
        <f t="shared" si="54"/>
        <v>788.3</v>
      </c>
      <c r="J162" s="7">
        <f t="shared" si="54"/>
        <v>1020.4</v>
      </c>
      <c r="K162" s="7">
        <f t="shared" si="54"/>
        <v>897.1</v>
      </c>
    </row>
    <row r="163" spans="1:11">
      <c r="A163" s="24" t="s">
        <v>99</v>
      </c>
      <c r="B163" s="9">
        <v>988</v>
      </c>
      <c r="C163" s="8" t="s">
        <v>34</v>
      </c>
      <c r="D163" s="8" t="s">
        <v>132</v>
      </c>
      <c r="E163" s="9">
        <v>244</v>
      </c>
      <c r="F163" s="9">
        <v>221</v>
      </c>
      <c r="G163" s="7">
        <f>H163+I163+J163+K163</f>
        <v>57.599999999999994</v>
      </c>
      <c r="H163" s="15">
        <v>32.9</v>
      </c>
      <c r="I163" s="15">
        <v>1.2</v>
      </c>
      <c r="J163" s="15">
        <v>15.2</v>
      </c>
      <c r="K163" s="15">
        <v>8.3000000000000007</v>
      </c>
    </row>
    <row r="164" spans="1:11">
      <c r="A164" s="24" t="s">
        <v>106</v>
      </c>
      <c r="B164" s="9">
        <v>988</v>
      </c>
      <c r="C164" s="8" t="s">
        <v>34</v>
      </c>
      <c r="D164" s="8" t="s">
        <v>132</v>
      </c>
      <c r="E164" s="9">
        <v>244</v>
      </c>
      <c r="F164" s="9">
        <v>223</v>
      </c>
      <c r="G164" s="7">
        <f>H164+I164+J164+K164</f>
        <v>741</v>
      </c>
      <c r="H164" s="15">
        <v>193.4</v>
      </c>
      <c r="I164" s="15">
        <v>193.8</v>
      </c>
      <c r="J164" s="15">
        <v>176.9</v>
      </c>
      <c r="K164" s="15">
        <v>176.9</v>
      </c>
    </row>
    <row r="165" spans="1:11">
      <c r="A165" s="24" t="s">
        <v>100</v>
      </c>
      <c r="B165" s="9">
        <v>988</v>
      </c>
      <c r="C165" s="8" t="s">
        <v>34</v>
      </c>
      <c r="D165" s="8" t="s">
        <v>132</v>
      </c>
      <c r="E165" s="9">
        <v>244</v>
      </c>
      <c r="F165" s="9">
        <v>225</v>
      </c>
      <c r="G165" s="7">
        <f>H165+I165+J165+K165</f>
        <v>1457.5</v>
      </c>
      <c r="H165" s="15">
        <v>67</v>
      </c>
      <c r="I165" s="15">
        <v>376</v>
      </c>
      <c r="J165" s="15">
        <v>525.4</v>
      </c>
      <c r="K165" s="15">
        <v>489.1</v>
      </c>
    </row>
    <row r="166" spans="1:11">
      <c r="A166" s="24" t="s">
        <v>101</v>
      </c>
      <c r="B166" s="9">
        <v>988</v>
      </c>
      <c r="C166" s="8" t="s">
        <v>34</v>
      </c>
      <c r="D166" s="8" t="s">
        <v>132</v>
      </c>
      <c r="E166" s="9">
        <v>244</v>
      </c>
      <c r="F166" s="9">
        <v>226</v>
      </c>
      <c r="G166" s="7">
        <f>H166+I166+K166+J166</f>
        <v>285</v>
      </c>
      <c r="H166" s="15">
        <v>45.3</v>
      </c>
      <c r="I166" s="15">
        <v>92.5</v>
      </c>
      <c r="J166" s="15">
        <v>113.6</v>
      </c>
      <c r="K166" s="15">
        <v>33.6</v>
      </c>
    </row>
    <row r="167" spans="1:11">
      <c r="A167" s="24" t="s">
        <v>279</v>
      </c>
      <c r="B167" s="9">
        <v>988</v>
      </c>
      <c r="C167" s="8" t="s">
        <v>34</v>
      </c>
      <c r="D167" s="8" t="s">
        <v>132</v>
      </c>
      <c r="E167" s="9">
        <v>244</v>
      </c>
      <c r="F167" s="9">
        <v>227</v>
      </c>
      <c r="G167" s="7">
        <f t="shared" ref="G167:G170" si="55">H167+I167+J167+K167</f>
        <v>10</v>
      </c>
      <c r="H167" s="15">
        <v>0</v>
      </c>
      <c r="I167" s="15">
        <v>0</v>
      </c>
      <c r="J167" s="15">
        <v>5</v>
      </c>
      <c r="K167" s="15">
        <v>5</v>
      </c>
    </row>
    <row r="168" spans="1:11">
      <c r="A168" s="24" t="s">
        <v>105</v>
      </c>
      <c r="B168" s="9">
        <v>988</v>
      </c>
      <c r="C168" s="8" t="s">
        <v>34</v>
      </c>
      <c r="D168" s="8" t="s">
        <v>132</v>
      </c>
      <c r="E168" s="9">
        <v>244</v>
      </c>
      <c r="F168" s="9">
        <v>310</v>
      </c>
      <c r="G168" s="7">
        <f t="shared" si="55"/>
        <v>318.89999999999998</v>
      </c>
      <c r="H168" s="15">
        <v>0</v>
      </c>
      <c r="I168" s="15">
        <v>0</v>
      </c>
      <c r="J168" s="15">
        <v>159.5</v>
      </c>
      <c r="K168" s="15">
        <v>159.4</v>
      </c>
    </row>
    <row r="169" spans="1:11" ht="22.5">
      <c r="A169" s="24" t="s">
        <v>285</v>
      </c>
      <c r="B169" s="9">
        <v>988</v>
      </c>
      <c r="C169" s="8" t="s">
        <v>34</v>
      </c>
      <c r="D169" s="8" t="s">
        <v>132</v>
      </c>
      <c r="E169" s="9">
        <v>244</v>
      </c>
      <c r="F169" s="9">
        <v>343</v>
      </c>
      <c r="G169" s="7">
        <f t="shared" si="55"/>
        <v>20</v>
      </c>
      <c r="H169" s="15">
        <v>0</v>
      </c>
      <c r="I169" s="15">
        <v>0</v>
      </c>
      <c r="J169" s="15">
        <v>10</v>
      </c>
      <c r="K169" s="15">
        <v>10</v>
      </c>
    </row>
    <row r="170" spans="1:11">
      <c r="A170" s="24" t="s">
        <v>360</v>
      </c>
      <c r="B170" s="9">
        <v>988</v>
      </c>
      <c r="C170" s="8" t="s">
        <v>34</v>
      </c>
      <c r="D170" s="8" t="s">
        <v>132</v>
      </c>
      <c r="E170" s="9">
        <v>244</v>
      </c>
      <c r="F170" s="9">
        <v>346</v>
      </c>
      <c r="G170" s="7">
        <f t="shared" si="55"/>
        <v>200.00000000000003</v>
      </c>
      <c r="H170" s="15">
        <v>45.6</v>
      </c>
      <c r="I170" s="15">
        <v>124.8</v>
      </c>
      <c r="J170" s="15">
        <v>14.8</v>
      </c>
      <c r="K170" s="15">
        <v>14.8</v>
      </c>
    </row>
    <row r="171" spans="1:11">
      <c r="A171" s="24" t="s">
        <v>65</v>
      </c>
      <c r="B171" s="9">
        <v>988</v>
      </c>
      <c r="C171" s="8" t="s">
        <v>34</v>
      </c>
      <c r="D171" s="8" t="s">
        <v>132</v>
      </c>
      <c r="E171" s="9">
        <v>800</v>
      </c>
      <c r="F171" s="9"/>
      <c r="G171" s="7">
        <f>G172</f>
        <v>26.8</v>
      </c>
      <c r="H171" s="7">
        <f>H172</f>
        <v>2.9000000000000004</v>
      </c>
      <c r="I171" s="7">
        <f>I172</f>
        <v>2.6</v>
      </c>
      <c r="J171" s="7">
        <f>J172</f>
        <v>10.7</v>
      </c>
      <c r="K171" s="7">
        <f>K172</f>
        <v>10.6</v>
      </c>
    </row>
    <row r="172" spans="1:11">
      <c r="A172" s="24" t="s">
        <v>42</v>
      </c>
      <c r="B172" s="9">
        <v>988</v>
      </c>
      <c r="C172" s="8" t="s">
        <v>34</v>
      </c>
      <c r="D172" s="8" t="s">
        <v>132</v>
      </c>
      <c r="E172" s="9">
        <v>850</v>
      </c>
      <c r="F172" s="9"/>
      <c r="G172" s="7">
        <f>G173+G176</f>
        <v>26.8</v>
      </c>
      <c r="H172" s="7">
        <f t="shared" ref="H172:K172" si="56">H173+H176</f>
        <v>2.9000000000000004</v>
      </c>
      <c r="I172" s="7">
        <f t="shared" si="56"/>
        <v>2.6</v>
      </c>
      <c r="J172" s="7">
        <f t="shared" si="56"/>
        <v>10.7</v>
      </c>
      <c r="K172" s="7">
        <f t="shared" si="56"/>
        <v>10.6</v>
      </c>
    </row>
    <row r="173" spans="1:11" ht="22.5">
      <c r="A173" s="24" t="s">
        <v>107</v>
      </c>
      <c r="B173" s="9">
        <v>988</v>
      </c>
      <c r="C173" s="8" t="s">
        <v>34</v>
      </c>
      <c r="D173" s="8" t="s">
        <v>132</v>
      </c>
      <c r="E173" s="9">
        <v>851</v>
      </c>
      <c r="F173" s="9"/>
      <c r="G173" s="7">
        <f>G174</f>
        <v>22.3</v>
      </c>
      <c r="H173" s="7">
        <f t="shared" ref="H173:K174" si="57">H174</f>
        <v>1.8</v>
      </c>
      <c r="I173" s="7">
        <f t="shared" si="57"/>
        <v>1.5</v>
      </c>
      <c r="J173" s="7">
        <f t="shared" si="57"/>
        <v>9.5</v>
      </c>
      <c r="K173" s="7">
        <f t="shared" si="57"/>
        <v>9.5</v>
      </c>
    </row>
    <row r="174" spans="1:11">
      <c r="A174" s="24" t="s">
        <v>103</v>
      </c>
      <c r="B174" s="9">
        <v>988</v>
      </c>
      <c r="C174" s="8" t="s">
        <v>34</v>
      </c>
      <c r="D174" s="8" t="s">
        <v>132</v>
      </c>
      <c r="E174" s="9">
        <v>851</v>
      </c>
      <c r="F174" s="9">
        <v>290</v>
      </c>
      <c r="G174" s="7">
        <f>G175</f>
        <v>22.3</v>
      </c>
      <c r="H174" s="7">
        <f t="shared" si="57"/>
        <v>1.8</v>
      </c>
      <c r="I174" s="7">
        <f t="shared" si="57"/>
        <v>1.5</v>
      </c>
      <c r="J174" s="7">
        <f t="shared" si="57"/>
        <v>9.5</v>
      </c>
      <c r="K174" s="7">
        <f t="shared" si="57"/>
        <v>9.5</v>
      </c>
    </row>
    <row r="175" spans="1:11">
      <c r="A175" s="24" t="s">
        <v>198</v>
      </c>
      <c r="B175" s="9">
        <v>988</v>
      </c>
      <c r="C175" s="8" t="s">
        <v>34</v>
      </c>
      <c r="D175" s="8" t="s">
        <v>132</v>
      </c>
      <c r="E175" s="9">
        <v>851</v>
      </c>
      <c r="F175" s="9">
        <v>291</v>
      </c>
      <c r="G175" s="7">
        <f>H175+I175+J175+K175</f>
        <v>22.3</v>
      </c>
      <c r="H175" s="15">
        <v>1.8</v>
      </c>
      <c r="I175" s="15">
        <v>1.5</v>
      </c>
      <c r="J175" s="15">
        <v>9.5</v>
      </c>
      <c r="K175" s="15">
        <v>9.5</v>
      </c>
    </row>
    <row r="176" spans="1:11">
      <c r="A176" s="24" t="s">
        <v>108</v>
      </c>
      <c r="B176" s="9">
        <v>988</v>
      </c>
      <c r="C176" s="8" t="s">
        <v>34</v>
      </c>
      <c r="D176" s="8" t="s">
        <v>132</v>
      </c>
      <c r="E176" s="9">
        <v>852</v>
      </c>
      <c r="F176" s="9"/>
      <c r="G176" s="7">
        <f>G177</f>
        <v>4.5</v>
      </c>
      <c r="H176" s="7">
        <f>H177</f>
        <v>1.1000000000000001</v>
      </c>
      <c r="I176" s="7">
        <f>I177</f>
        <v>1.1000000000000001</v>
      </c>
      <c r="J176" s="7">
        <f>J177</f>
        <v>1.2</v>
      </c>
      <c r="K176" s="7">
        <f>K177</f>
        <v>1.1000000000000001</v>
      </c>
    </row>
    <row r="177" spans="1:11">
      <c r="A177" s="24" t="s">
        <v>103</v>
      </c>
      <c r="B177" s="9">
        <v>988</v>
      </c>
      <c r="C177" s="8" t="s">
        <v>34</v>
      </c>
      <c r="D177" s="8" t="s">
        <v>132</v>
      </c>
      <c r="E177" s="9">
        <v>852</v>
      </c>
      <c r="F177" s="9">
        <v>290</v>
      </c>
      <c r="G177" s="7">
        <f>G180</f>
        <v>4.5</v>
      </c>
      <c r="H177" s="7">
        <f>H180</f>
        <v>1.1000000000000001</v>
      </c>
      <c r="I177" s="7">
        <f>I180</f>
        <v>1.1000000000000001</v>
      </c>
      <c r="J177" s="7">
        <f>J180</f>
        <v>1.2</v>
      </c>
      <c r="K177" s="7">
        <f>K180</f>
        <v>1.1000000000000001</v>
      </c>
    </row>
    <row r="178" spans="1:11" hidden="1">
      <c r="A178" s="24" t="s">
        <v>109</v>
      </c>
      <c r="B178" s="9">
        <v>988</v>
      </c>
      <c r="C178" s="8" t="s">
        <v>34</v>
      </c>
      <c r="D178" s="8" t="s">
        <v>132</v>
      </c>
      <c r="E178" s="9">
        <v>853</v>
      </c>
      <c r="F178" s="9"/>
      <c r="G178" s="7">
        <f>G179</f>
        <v>0</v>
      </c>
      <c r="H178" s="7">
        <f>H179</f>
        <v>0</v>
      </c>
      <c r="I178" s="7">
        <f>I179</f>
        <v>0</v>
      </c>
      <c r="J178" s="7">
        <f>J179</f>
        <v>0</v>
      </c>
      <c r="K178" s="7">
        <f>K179</f>
        <v>0</v>
      </c>
    </row>
    <row r="179" spans="1:11" hidden="1">
      <c r="A179" s="24" t="s">
        <v>103</v>
      </c>
      <c r="B179" s="9">
        <v>988</v>
      </c>
      <c r="C179" s="8" t="s">
        <v>34</v>
      </c>
      <c r="D179" s="8" t="s">
        <v>132</v>
      </c>
      <c r="E179" s="9">
        <v>853</v>
      </c>
      <c r="F179" s="9">
        <v>290</v>
      </c>
      <c r="G179" s="7">
        <f>H179+I179+J179+K179</f>
        <v>0</v>
      </c>
      <c r="H179" s="15">
        <v>0</v>
      </c>
      <c r="I179" s="15">
        <v>0</v>
      </c>
      <c r="J179" s="15">
        <v>0</v>
      </c>
      <c r="K179" s="15">
        <v>0</v>
      </c>
    </row>
    <row r="180" spans="1:11">
      <c r="A180" s="24" t="s">
        <v>198</v>
      </c>
      <c r="B180" s="9">
        <v>988</v>
      </c>
      <c r="C180" s="8" t="s">
        <v>34</v>
      </c>
      <c r="D180" s="8" t="s">
        <v>132</v>
      </c>
      <c r="E180" s="9">
        <v>852</v>
      </c>
      <c r="F180" s="9">
        <v>291</v>
      </c>
      <c r="G180" s="7">
        <f>H180+I180+J180+K180</f>
        <v>4.5</v>
      </c>
      <c r="H180" s="15">
        <v>1.1000000000000001</v>
      </c>
      <c r="I180" s="15">
        <v>1.1000000000000001</v>
      </c>
      <c r="J180" s="15">
        <v>1.2</v>
      </c>
      <c r="K180" s="15">
        <v>1.1000000000000001</v>
      </c>
    </row>
    <row r="181" spans="1:11" ht="45">
      <c r="A181" s="24" t="s">
        <v>120</v>
      </c>
      <c r="B181" s="9">
        <v>988</v>
      </c>
      <c r="C181" s="8" t="s">
        <v>34</v>
      </c>
      <c r="D181" s="8" t="s">
        <v>116</v>
      </c>
      <c r="E181" s="9"/>
      <c r="F181" s="9"/>
      <c r="G181" s="7">
        <f>G182+G191</f>
        <v>3574.3999999999996</v>
      </c>
      <c r="H181" s="7">
        <f>H182+H191</f>
        <v>773</v>
      </c>
      <c r="I181" s="7">
        <f>I182+I191</f>
        <v>648.29999999999995</v>
      </c>
      <c r="J181" s="7">
        <f>J182+J191</f>
        <v>1081.5999999999999</v>
      </c>
      <c r="K181" s="7">
        <f>K182+K191</f>
        <v>1071.5</v>
      </c>
    </row>
    <row r="182" spans="1:11" ht="56.25">
      <c r="A182" s="24" t="s">
        <v>62</v>
      </c>
      <c r="B182" s="9">
        <v>988</v>
      </c>
      <c r="C182" s="8" t="s">
        <v>34</v>
      </c>
      <c r="D182" s="8" t="s">
        <v>116</v>
      </c>
      <c r="E182" s="9">
        <v>100</v>
      </c>
      <c r="F182" s="9"/>
      <c r="G182" s="7">
        <f>G183</f>
        <v>3345.2999999999997</v>
      </c>
      <c r="H182" s="7">
        <f>H183</f>
        <v>742.8</v>
      </c>
      <c r="I182" s="7">
        <f>I183</f>
        <v>639.19999999999993</v>
      </c>
      <c r="J182" s="7">
        <f>J183</f>
        <v>984.3</v>
      </c>
      <c r="K182" s="7">
        <f>K183</f>
        <v>979</v>
      </c>
    </row>
    <row r="183" spans="1:11" ht="22.5">
      <c r="A183" s="24" t="s">
        <v>81</v>
      </c>
      <c r="B183" s="9">
        <v>988</v>
      </c>
      <c r="C183" s="8" t="s">
        <v>34</v>
      </c>
      <c r="D183" s="8" t="s">
        <v>116</v>
      </c>
      <c r="E183" s="9">
        <v>120</v>
      </c>
      <c r="F183" s="9"/>
      <c r="G183" s="7">
        <f>G184+G187+G189</f>
        <v>3345.2999999999997</v>
      </c>
      <c r="H183" s="7">
        <f>H184+H187+H189</f>
        <v>742.8</v>
      </c>
      <c r="I183" s="7">
        <f>I184+I187+I189</f>
        <v>639.19999999999993</v>
      </c>
      <c r="J183" s="7">
        <f>J184+J187+J189</f>
        <v>984.3</v>
      </c>
      <c r="K183" s="7">
        <f>K184+K187+K189</f>
        <v>979</v>
      </c>
    </row>
    <row r="184" spans="1:11" ht="22.5">
      <c r="A184" s="24" t="s">
        <v>115</v>
      </c>
      <c r="B184" s="9">
        <v>988</v>
      </c>
      <c r="C184" s="8" t="s">
        <v>34</v>
      </c>
      <c r="D184" s="8" t="s">
        <v>116</v>
      </c>
      <c r="E184" s="9">
        <v>121</v>
      </c>
      <c r="F184" s="9"/>
      <c r="G184" s="7">
        <f>G185+G186</f>
        <v>2535.1999999999998</v>
      </c>
      <c r="H184" s="7">
        <f>H185+H186</f>
        <v>568.29999999999995</v>
      </c>
      <c r="I184" s="7">
        <f t="shared" ref="I184:K184" si="58">I185+I186</f>
        <v>494.2</v>
      </c>
      <c r="J184" s="7">
        <f t="shared" si="58"/>
        <v>739.1</v>
      </c>
      <c r="K184" s="7">
        <f t="shared" si="58"/>
        <v>733.6</v>
      </c>
    </row>
    <row r="185" spans="1:11">
      <c r="A185" s="24" t="s">
        <v>93</v>
      </c>
      <c r="B185" s="9">
        <v>988</v>
      </c>
      <c r="C185" s="8" t="s">
        <v>34</v>
      </c>
      <c r="D185" s="8" t="s">
        <v>116</v>
      </c>
      <c r="E185" s="9">
        <v>121</v>
      </c>
      <c r="F185" s="9">
        <v>211</v>
      </c>
      <c r="G185" s="7">
        <f>H185+I185+J185+K185</f>
        <v>2515.1999999999998</v>
      </c>
      <c r="H185" s="15">
        <v>568.29999999999995</v>
      </c>
      <c r="I185" s="15">
        <v>479.7</v>
      </c>
      <c r="J185" s="15">
        <v>733.6</v>
      </c>
      <c r="K185" s="15">
        <v>733.6</v>
      </c>
    </row>
    <row r="186" spans="1:11" ht="24" customHeight="1">
      <c r="A186" s="24" t="s">
        <v>286</v>
      </c>
      <c r="B186" s="9">
        <v>988</v>
      </c>
      <c r="C186" s="8" t="s">
        <v>34</v>
      </c>
      <c r="D186" s="8" t="s">
        <v>116</v>
      </c>
      <c r="E186" s="9">
        <v>121</v>
      </c>
      <c r="F186" s="9">
        <v>266</v>
      </c>
      <c r="G186" s="7">
        <f>H186+I186+J186+K186</f>
        <v>20</v>
      </c>
      <c r="H186" s="15">
        <v>0</v>
      </c>
      <c r="I186" s="15">
        <v>14.5</v>
      </c>
      <c r="J186" s="15">
        <v>5.5</v>
      </c>
      <c r="K186" s="15">
        <v>0</v>
      </c>
    </row>
    <row r="187" spans="1:11" ht="45">
      <c r="A187" s="24" t="s">
        <v>114</v>
      </c>
      <c r="B187" s="9">
        <v>988</v>
      </c>
      <c r="C187" s="8" t="s">
        <v>34</v>
      </c>
      <c r="D187" s="8" t="s">
        <v>116</v>
      </c>
      <c r="E187" s="9">
        <v>129</v>
      </c>
      <c r="F187" s="9"/>
      <c r="G187" s="7">
        <f>G188</f>
        <v>765.69999999999993</v>
      </c>
      <c r="H187" s="7">
        <f>H188</f>
        <v>171.6</v>
      </c>
      <c r="I187" s="7">
        <f>I188</f>
        <v>130.19999999999999</v>
      </c>
      <c r="J187" s="7">
        <f>J188</f>
        <v>231.9</v>
      </c>
      <c r="K187" s="7">
        <f>K188</f>
        <v>232</v>
      </c>
    </row>
    <row r="188" spans="1:11">
      <c r="A188" s="24" t="s">
        <v>94</v>
      </c>
      <c r="B188" s="9">
        <v>988</v>
      </c>
      <c r="C188" s="8" t="s">
        <v>34</v>
      </c>
      <c r="D188" s="8" t="s">
        <v>116</v>
      </c>
      <c r="E188" s="9">
        <v>129</v>
      </c>
      <c r="F188" s="9">
        <v>213</v>
      </c>
      <c r="G188" s="7">
        <f>H188+I188+J188+K188</f>
        <v>765.69999999999993</v>
      </c>
      <c r="H188" s="15">
        <v>171.6</v>
      </c>
      <c r="I188" s="15">
        <v>130.19999999999999</v>
      </c>
      <c r="J188" s="15">
        <v>231.9</v>
      </c>
      <c r="K188" s="15">
        <v>232</v>
      </c>
    </row>
    <row r="189" spans="1:11" ht="33.75">
      <c r="A189" s="24" t="s">
        <v>95</v>
      </c>
      <c r="B189" s="9">
        <v>988</v>
      </c>
      <c r="C189" s="8" t="s">
        <v>34</v>
      </c>
      <c r="D189" s="8" t="s">
        <v>116</v>
      </c>
      <c r="E189" s="9">
        <v>122</v>
      </c>
      <c r="F189" s="9"/>
      <c r="G189" s="7">
        <f>G190</f>
        <v>44.4</v>
      </c>
      <c r="H189" s="7">
        <f>H190</f>
        <v>2.9</v>
      </c>
      <c r="I189" s="7">
        <f>I190</f>
        <v>14.8</v>
      </c>
      <c r="J189" s="7">
        <f>J190</f>
        <v>13.3</v>
      </c>
      <c r="K189" s="7">
        <f>K190</f>
        <v>13.4</v>
      </c>
    </row>
    <row r="190" spans="1:11">
      <c r="A190" s="24" t="s">
        <v>96</v>
      </c>
      <c r="B190" s="9">
        <v>988</v>
      </c>
      <c r="C190" s="8" t="s">
        <v>34</v>
      </c>
      <c r="D190" s="8" t="s">
        <v>116</v>
      </c>
      <c r="E190" s="9">
        <v>122</v>
      </c>
      <c r="F190" s="9">
        <v>222</v>
      </c>
      <c r="G190" s="7">
        <f>H190+I190+J190+K190</f>
        <v>44.4</v>
      </c>
      <c r="H190" s="15">
        <v>2.9</v>
      </c>
      <c r="I190" s="15">
        <v>14.8</v>
      </c>
      <c r="J190" s="15">
        <v>13.3</v>
      </c>
      <c r="K190" s="15">
        <v>13.4</v>
      </c>
    </row>
    <row r="191" spans="1:11" ht="22.5">
      <c r="A191" s="24" t="s">
        <v>80</v>
      </c>
      <c r="B191" s="9">
        <v>988</v>
      </c>
      <c r="C191" s="8" t="s">
        <v>34</v>
      </c>
      <c r="D191" s="8" t="s">
        <v>116</v>
      </c>
      <c r="E191" s="9">
        <v>200</v>
      </c>
      <c r="F191" s="9"/>
      <c r="G191" s="7">
        <f>G192</f>
        <v>229.1</v>
      </c>
      <c r="H191" s="7">
        <f>H192</f>
        <v>30.2</v>
      </c>
      <c r="I191" s="7">
        <f>I192</f>
        <v>9.1</v>
      </c>
      <c r="J191" s="7">
        <f>J192</f>
        <v>97.299999999999983</v>
      </c>
      <c r="K191" s="7">
        <f>K192</f>
        <v>92.5</v>
      </c>
    </row>
    <row r="192" spans="1:11" ht="22.5">
      <c r="A192" s="24" t="s">
        <v>56</v>
      </c>
      <c r="B192" s="9">
        <v>988</v>
      </c>
      <c r="C192" s="8" t="s">
        <v>34</v>
      </c>
      <c r="D192" s="8" t="s">
        <v>116</v>
      </c>
      <c r="E192" s="9">
        <v>240</v>
      </c>
      <c r="F192" s="9"/>
      <c r="G192" s="7">
        <f>G193+G199</f>
        <v>229.1</v>
      </c>
      <c r="H192" s="7">
        <f t="shared" ref="H192:K192" si="59">H193+H199</f>
        <v>30.2</v>
      </c>
      <c r="I192" s="7">
        <f t="shared" si="59"/>
        <v>9.1</v>
      </c>
      <c r="J192" s="7">
        <f t="shared" si="59"/>
        <v>97.299999999999983</v>
      </c>
      <c r="K192" s="7">
        <f t="shared" si="59"/>
        <v>92.5</v>
      </c>
    </row>
    <row r="193" spans="1:11" ht="22.5">
      <c r="A193" s="24" t="s">
        <v>97</v>
      </c>
      <c r="B193" s="9">
        <v>988</v>
      </c>
      <c r="C193" s="8" t="s">
        <v>34</v>
      </c>
      <c r="D193" s="8" t="s">
        <v>116</v>
      </c>
      <c r="E193" s="9">
        <v>242</v>
      </c>
      <c r="F193" s="9"/>
      <c r="G193" s="7">
        <f>G194+G195+G198+G197+G196</f>
        <v>115.5</v>
      </c>
      <c r="H193" s="7">
        <f t="shared" ref="H193:K193" si="60">H194+H195+H198+H197+H196</f>
        <v>5.1999999999999993</v>
      </c>
      <c r="I193" s="7">
        <f t="shared" si="60"/>
        <v>9.1</v>
      </c>
      <c r="J193" s="7">
        <f t="shared" si="60"/>
        <v>50.499999999999993</v>
      </c>
      <c r="K193" s="7">
        <f t="shared" si="60"/>
        <v>50.7</v>
      </c>
    </row>
    <row r="194" spans="1:11">
      <c r="A194" s="24" t="s">
        <v>99</v>
      </c>
      <c r="B194" s="9">
        <v>988</v>
      </c>
      <c r="C194" s="8" t="s">
        <v>34</v>
      </c>
      <c r="D194" s="8" t="s">
        <v>116</v>
      </c>
      <c r="E194" s="9">
        <v>242</v>
      </c>
      <c r="F194" s="9">
        <v>221</v>
      </c>
      <c r="G194" s="7">
        <f>H194+I194+J194+K194</f>
        <v>22</v>
      </c>
      <c r="H194" s="15">
        <v>3.3</v>
      </c>
      <c r="I194" s="15">
        <v>4.5</v>
      </c>
      <c r="J194" s="15">
        <v>7</v>
      </c>
      <c r="K194" s="15">
        <v>7.2</v>
      </c>
    </row>
    <row r="195" spans="1:11">
      <c r="A195" s="24" t="s">
        <v>100</v>
      </c>
      <c r="B195" s="9">
        <v>988</v>
      </c>
      <c r="C195" s="8" t="s">
        <v>34</v>
      </c>
      <c r="D195" s="8" t="s">
        <v>116</v>
      </c>
      <c r="E195" s="9">
        <v>242</v>
      </c>
      <c r="F195" s="9">
        <v>225</v>
      </c>
      <c r="G195" s="7">
        <f>H195+I195+J195+K195</f>
        <v>20</v>
      </c>
      <c r="H195" s="15">
        <v>1.9</v>
      </c>
      <c r="I195" s="15">
        <v>4.5999999999999996</v>
      </c>
      <c r="J195" s="15">
        <v>6.7</v>
      </c>
      <c r="K195" s="15">
        <v>6.8</v>
      </c>
    </row>
    <row r="196" spans="1:11" hidden="1">
      <c r="A196" s="47" t="s">
        <v>101</v>
      </c>
      <c r="B196" s="48">
        <v>988</v>
      </c>
      <c r="C196" s="49" t="s">
        <v>34</v>
      </c>
      <c r="D196" s="49" t="s">
        <v>116</v>
      </c>
      <c r="E196" s="48">
        <v>242</v>
      </c>
      <c r="F196" s="48">
        <v>226</v>
      </c>
      <c r="G196" s="50">
        <f>H196+I196+J196+K196</f>
        <v>0</v>
      </c>
      <c r="H196" s="51">
        <v>0</v>
      </c>
      <c r="I196" s="51">
        <v>0</v>
      </c>
      <c r="J196" s="51">
        <v>0</v>
      </c>
      <c r="K196" s="51">
        <v>0</v>
      </c>
    </row>
    <row r="197" spans="1:11">
      <c r="A197" s="24" t="s">
        <v>105</v>
      </c>
      <c r="B197" s="9">
        <v>988</v>
      </c>
      <c r="C197" s="8" t="s">
        <v>34</v>
      </c>
      <c r="D197" s="8" t="s">
        <v>116</v>
      </c>
      <c r="E197" s="9">
        <v>242</v>
      </c>
      <c r="F197" s="9">
        <v>310</v>
      </c>
      <c r="G197" s="7">
        <f>H197+I197+J197+K197</f>
        <v>36.700000000000003</v>
      </c>
      <c r="H197" s="15">
        <v>0</v>
      </c>
      <c r="I197" s="15">
        <v>0</v>
      </c>
      <c r="J197" s="15">
        <v>18.399999999999999</v>
      </c>
      <c r="K197" s="15">
        <v>18.3</v>
      </c>
    </row>
    <row r="198" spans="1:11" ht="22.5">
      <c r="A198" s="24" t="s">
        <v>282</v>
      </c>
      <c r="B198" s="9">
        <v>988</v>
      </c>
      <c r="C198" s="8" t="s">
        <v>34</v>
      </c>
      <c r="D198" s="8" t="s">
        <v>116</v>
      </c>
      <c r="E198" s="9">
        <v>242</v>
      </c>
      <c r="F198" s="9">
        <v>346</v>
      </c>
      <c r="G198" s="7">
        <f>H198+I198+J198+K198</f>
        <v>36.799999999999997</v>
      </c>
      <c r="H198" s="15">
        <v>0</v>
      </c>
      <c r="I198" s="15">
        <v>0</v>
      </c>
      <c r="J198" s="15">
        <v>18.399999999999999</v>
      </c>
      <c r="K198" s="15">
        <v>18.399999999999999</v>
      </c>
    </row>
    <row r="199" spans="1:11">
      <c r="A199" s="24" t="s">
        <v>359</v>
      </c>
      <c r="B199" s="9">
        <v>988</v>
      </c>
      <c r="C199" s="8" t="s">
        <v>34</v>
      </c>
      <c r="D199" s="8" t="s">
        <v>116</v>
      </c>
      <c r="E199" s="9">
        <v>244</v>
      </c>
      <c r="F199" s="9"/>
      <c r="G199" s="7">
        <f>G202+G200+G201</f>
        <v>113.6</v>
      </c>
      <c r="H199" s="7">
        <f>H202+H200+H201</f>
        <v>25</v>
      </c>
      <c r="I199" s="7">
        <f>I202+I200+I201</f>
        <v>0</v>
      </c>
      <c r="J199" s="7">
        <f>J202+J200+J201</f>
        <v>46.8</v>
      </c>
      <c r="K199" s="7">
        <f>K202+K200+K201</f>
        <v>41.8</v>
      </c>
    </row>
    <row r="200" spans="1:11">
      <c r="A200" s="24" t="s">
        <v>99</v>
      </c>
      <c r="B200" s="9">
        <v>988</v>
      </c>
      <c r="C200" s="8" t="s">
        <v>34</v>
      </c>
      <c r="D200" s="8" t="s">
        <v>116</v>
      </c>
      <c r="E200" s="9">
        <v>244</v>
      </c>
      <c r="F200" s="9">
        <v>221</v>
      </c>
      <c r="G200" s="7">
        <f>H200+I200+J200+K200</f>
        <v>40</v>
      </c>
      <c r="H200" s="7">
        <v>25</v>
      </c>
      <c r="I200" s="7">
        <v>0</v>
      </c>
      <c r="J200" s="7">
        <v>10</v>
      </c>
      <c r="K200" s="7">
        <v>5</v>
      </c>
    </row>
    <row r="201" spans="1:11">
      <c r="A201" s="24" t="s">
        <v>105</v>
      </c>
      <c r="B201" s="9">
        <v>988</v>
      </c>
      <c r="C201" s="8" t="s">
        <v>34</v>
      </c>
      <c r="D201" s="8" t="s">
        <v>116</v>
      </c>
      <c r="E201" s="9">
        <v>244</v>
      </c>
      <c r="F201" s="9">
        <v>310</v>
      </c>
      <c r="G201" s="7">
        <f>H201+I201+J201+K201</f>
        <v>36.799999999999997</v>
      </c>
      <c r="H201" s="15">
        <v>0</v>
      </c>
      <c r="I201" s="15">
        <v>0</v>
      </c>
      <c r="J201" s="15">
        <v>18.399999999999999</v>
      </c>
      <c r="K201" s="15">
        <v>18.399999999999999</v>
      </c>
    </row>
    <row r="202" spans="1:11">
      <c r="A202" s="24" t="s">
        <v>358</v>
      </c>
      <c r="B202" s="9">
        <v>988</v>
      </c>
      <c r="C202" s="8" t="s">
        <v>34</v>
      </c>
      <c r="D202" s="8" t="s">
        <v>116</v>
      </c>
      <c r="E202" s="9">
        <v>244</v>
      </c>
      <c r="F202" s="9">
        <v>346</v>
      </c>
      <c r="G202" s="7">
        <f>H202+I202+J202+K202</f>
        <v>36.799999999999997</v>
      </c>
      <c r="H202" s="15">
        <v>0</v>
      </c>
      <c r="I202" s="15">
        <v>0</v>
      </c>
      <c r="J202" s="15">
        <v>18.399999999999999</v>
      </c>
      <c r="K202" s="15">
        <v>18.399999999999999</v>
      </c>
    </row>
    <row r="203" spans="1:11">
      <c r="A203" s="22" t="s">
        <v>7</v>
      </c>
      <c r="B203" s="28">
        <v>988</v>
      </c>
      <c r="C203" s="18" t="s">
        <v>35</v>
      </c>
      <c r="D203" s="18"/>
      <c r="E203" s="16"/>
      <c r="F203" s="16"/>
      <c r="G203" s="17">
        <f>G204</f>
        <v>100</v>
      </c>
      <c r="H203" s="17">
        <f>H204</f>
        <v>0</v>
      </c>
      <c r="I203" s="17">
        <f>I204</f>
        <v>0</v>
      </c>
      <c r="J203" s="17">
        <f>J204</f>
        <v>100</v>
      </c>
      <c r="K203" s="17">
        <f>K204</f>
        <v>0</v>
      </c>
    </row>
    <row r="204" spans="1:11" ht="22.5">
      <c r="A204" s="24" t="s">
        <v>69</v>
      </c>
      <c r="B204" s="9">
        <v>988</v>
      </c>
      <c r="C204" s="6" t="s">
        <v>35</v>
      </c>
      <c r="D204" s="6" t="s">
        <v>133</v>
      </c>
      <c r="E204" s="2"/>
      <c r="F204" s="2"/>
      <c r="G204" s="7">
        <f>G205</f>
        <v>100</v>
      </c>
      <c r="H204" s="7">
        <f t="shared" ref="H204:K206" si="61">H205</f>
        <v>0</v>
      </c>
      <c r="I204" s="7">
        <f t="shared" si="61"/>
        <v>0</v>
      </c>
      <c r="J204" s="7">
        <f t="shared" si="61"/>
        <v>100</v>
      </c>
      <c r="K204" s="7">
        <f t="shared" si="61"/>
        <v>0</v>
      </c>
    </row>
    <row r="205" spans="1:11" ht="22.5">
      <c r="A205" s="24" t="s">
        <v>65</v>
      </c>
      <c r="B205" s="9">
        <v>988</v>
      </c>
      <c r="C205" s="6" t="s">
        <v>35</v>
      </c>
      <c r="D205" s="6" t="s">
        <v>133</v>
      </c>
      <c r="E205" s="2">
        <v>800</v>
      </c>
      <c r="F205" s="2"/>
      <c r="G205" s="7">
        <f>G206</f>
        <v>100</v>
      </c>
      <c r="H205" s="7">
        <f t="shared" si="61"/>
        <v>0</v>
      </c>
      <c r="I205" s="7">
        <f t="shared" si="61"/>
        <v>0</v>
      </c>
      <c r="J205" s="7">
        <f t="shared" si="61"/>
        <v>100</v>
      </c>
      <c r="K205" s="7">
        <f t="shared" si="61"/>
        <v>0</v>
      </c>
    </row>
    <row r="206" spans="1:11" ht="22.5">
      <c r="A206" s="24" t="s">
        <v>44</v>
      </c>
      <c r="B206" s="9">
        <v>988</v>
      </c>
      <c r="C206" s="6" t="s">
        <v>35</v>
      </c>
      <c r="D206" s="6" t="s">
        <v>133</v>
      </c>
      <c r="E206" s="6" t="s">
        <v>43</v>
      </c>
      <c r="F206" s="6"/>
      <c r="G206" s="7">
        <f>G207</f>
        <v>100</v>
      </c>
      <c r="H206" s="7">
        <f t="shared" si="61"/>
        <v>0</v>
      </c>
      <c r="I206" s="7">
        <f t="shared" si="61"/>
        <v>0</v>
      </c>
      <c r="J206" s="7">
        <f t="shared" si="61"/>
        <v>100</v>
      </c>
      <c r="K206" s="7">
        <f t="shared" si="61"/>
        <v>0</v>
      </c>
    </row>
    <row r="207" spans="1:11" ht="22.5">
      <c r="A207" s="24" t="s">
        <v>101</v>
      </c>
      <c r="B207" s="9">
        <v>988</v>
      </c>
      <c r="C207" s="6" t="s">
        <v>35</v>
      </c>
      <c r="D207" s="6" t="s">
        <v>133</v>
      </c>
      <c r="E207" s="6" t="s">
        <v>43</v>
      </c>
      <c r="F207" s="6" t="s">
        <v>284</v>
      </c>
      <c r="G207" s="7">
        <f>H207+I207+J207+K207</f>
        <v>100</v>
      </c>
      <c r="H207" s="15">
        <v>0</v>
      </c>
      <c r="I207" s="15">
        <v>0</v>
      </c>
      <c r="J207" s="15">
        <v>100</v>
      </c>
      <c r="K207" s="15">
        <v>0</v>
      </c>
    </row>
    <row r="208" spans="1:11" ht="21.75">
      <c r="A208" s="22" t="s">
        <v>191</v>
      </c>
      <c r="B208" s="28">
        <v>988</v>
      </c>
      <c r="C208" s="18" t="s">
        <v>26</v>
      </c>
      <c r="D208" s="18"/>
      <c r="E208" s="18"/>
      <c r="F208" s="18"/>
      <c r="G208" s="17">
        <f>G209++G216+G228+G234+G239+G222</f>
        <v>120.5</v>
      </c>
      <c r="H208" s="17">
        <f t="shared" ref="H208:K208" si="62">H209++H216+H228+H234+H239+H222</f>
        <v>0</v>
      </c>
      <c r="I208" s="17">
        <f t="shared" si="62"/>
        <v>0</v>
      </c>
      <c r="J208" s="17">
        <f t="shared" si="62"/>
        <v>120.5</v>
      </c>
      <c r="K208" s="17">
        <f t="shared" si="62"/>
        <v>0</v>
      </c>
    </row>
    <row r="209" spans="1:11" ht="32.25">
      <c r="A209" s="22" t="s">
        <v>160</v>
      </c>
      <c r="B209" s="9">
        <v>988</v>
      </c>
      <c r="C209" s="6" t="s">
        <v>26</v>
      </c>
      <c r="D209" s="6" t="s">
        <v>174</v>
      </c>
      <c r="E209" s="2"/>
      <c r="F209" s="2"/>
      <c r="G209" s="7">
        <f>G210</f>
        <v>58</v>
      </c>
      <c r="H209" s="7">
        <f>H210</f>
        <v>0</v>
      </c>
      <c r="I209" s="7">
        <f>I210</f>
        <v>0</v>
      </c>
      <c r="J209" s="7">
        <f>J210</f>
        <v>58</v>
      </c>
      <c r="K209" s="7">
        <f>K210</f>
        <v>0</v>
      </c>
    </row>
    <row r="210" spans="1:11" ht="33.75">
      <c r="A210" s="24" t="s">
        <v>70</v>
      </c>
      <c r="B210" s="9">
        <v>988</v>
      </c>
      <c r="C210" s="6" t="s">
        <v>26</v>
      </c>
      <c r="D210" s="6" t="s">
        <v>134</v>
      </c>
      <c r="E210" s="2"/>
      <c r="F210" s="2"/>
      <c r="G210" s="7">
        <f>G211</f>
        <v>58</v>
      </c>
      <c r="H210" s="7">
        <f t="shared" ref="H210:K212" si="63">H211</f>
        <v>0</v>
      </c>
      <c r="I210" s="7">
        <f t="shared" si="63"/>
        <v>0</v>
      </c>
      <c r="J210" s="7">
        <f t="shared" si="63"/>
        <v>58</v>
      </c>
      <c r="K210" s="7">
        <f t="shared" si="63"/>
        <v>0</v>
      </c>
    </row>
    <row r="211" spans="1:11" ht="22.5">
      <c r="A211" s="24" t="s">
        <v>80</v>
      </c>
      <c r="B211" s="9">
        <v>988</v>
      </c>
      <c r="C211" s="6" t="s">
        <v>26</v>
      </c>
      <c r="D211" s="6" t="s">
        <v>134</v>
      </c>
      <c r="E211" s="2">
        <v>200</v>
      </c>
      <c r="F211" s="2"/>
      <c r="G211" s="7">
        <f>G212</f>
        <v>58</v>
      </c>
      <c r="H211" s="7">
        <f t="shared" si="63"/>
        <v>0</v>
      </c>
      <c r="I211" s="7">
        <f t="shared" si="63"/>
        <v>0</v>
      </c>
      <c r="J211" s="7">
        <f t="shared" si="63"/>
        <v>58</v>
      </c>
      <c r="K211" s="7">
        <f t="shared" si="63"/>
        <v>0</v>
      </c>
    </row>
    <row r="212" spans="1:11" ht="22.5">
      <c r="A212" s="24" t="s">
        <v>56</v>
      </c>
      <c r="B212" s="9">
        <v>988</v>
      </c>
      <c r="C212" s="6" t="s">
        <v>26</v>
      </c>
      <c r="D212" s="6" t="s">
        <v>134</v>
      </c>
      <c r="E212" s="2">
        <v>240</v>
      </c>
      <c r="F212" s="2"/>
      <c r="G212" s="7">
        <f>G213</f>
        <v>58</v>
      </c>
      <c r="H212" s="7">
        <f t="shared" si="63"/>
        <v>0</v>
      </c>
      <c r="I212" s="7">
        <f t="shared" si="63"/>
        <v>0</v>
      </c>
      <c r="J212" s="7">
        <f t="shared" si="63"/>
        <v>58</v>
      </c>
      <c r="K212" s="7">
        <f t="shared" si="63"/>
        <v>0</v>
      </c>
    </row>
    <row r="213" spans="1:11" ht="22.5">
      <c r="A213" s="24" t="s">
        <v>359</v>
      </c>
      <c r="B213" s="9">
        <v>988</v>
      </c>
      <c r="C213" s="6" t="s">
        <v>26</v>
      </c>
      <c r="D213" s="6" t="s">
        <v>134</v>
      </c>
      <c r="E213" s="2">
        <v>244</v>
      </c>
      <c r="F213" s="2"/>
      <c r="G213" s="7">
        <f>G214+G215</f>
        <v>58</v>
      </c>
      <c r="H213" s="7">
        <f t="shared" ref="H213:K213" si="64">H214+H215</f>
        <v>0</v>
      </c>
      <c r="I213" s="7">
        <f t="shared" si="64"/>
        <v>0</v>
      </c>
      <c r="J213" s="7">
        <f t="shared" si="64"/>
        <v>58</v>
      </c>
      <c r="K213" s="7">
        <f t="shared" si="64"/>
        <v>0</v>
      </c>
    </row>
    <row r="214" spans="1:11" ht="22.5">
      <c r="A214" s="24" t="s">
        <v>101</v>
      </c>
      <c r="B214" s="9">
        <v>988</v>
      </c>
      <c r="C214" s="6" t="s">
        <v>26</v>
      </c>
      <c r="D214" s="6" t="s">
        <v>134</v>
      </c>
      <c r="E214" s="2">
        <v>244</v>
      </c>
      <c r="F214" s="2">
        <v>226</v>
      </c>
      <c r="G214" s="7">
        <f>H214+I214+J214+K214</f>
        <v>44.7</v>
      </c>
      <c r="H214" s="15">
        <v>0</v>
      </c>
      <c r="I214" s="15">
        <v>0</v>
      </c>
      <c r="J214" s="15">
        <v>44.7</v>
      </c>
      <c r="K214" s="15">
        <v>0</v>
      </c>
    </row>
    <row r="215" spans="1:11" ht="22.5">
      <c r="A215" s="24" t="s">
        <v>105</v>
      </c>
      <c r="B215" s="9">
        <v>988</v>
      </c>
      <c r="C215" s="6" t="s">
        <v>26</v>
      </c>
      <c r="D215" s="6" t="s">
        <v>134</v>
      </c>
      <c r="E215" s="2">
        <v>244</v>
      </c>
      <c r="F215" s="2">
        <v>310</v>
      </c>
      <c r="G215" s="7">
        <f>H215+I215+J215+K215</f>
        <v>13.3</v>
      </c>
      <c r="H215" s="15">
        <v>0</v>
      </c>
      <c r="I215" s="15">
        <v>0</v>
      </c>
      <c r="J215" s="15">
        <v>13.3</v>
      </c>
      <c r="K215" s="15">
        <v>0</v>
      </c>
    </row>
    <row r="216" spans="1:11" ht="53.25">
      <c r="A216" s="22" t="s">
        <v>205</v>
      </c>
      <c r="B216" s="9">
        <v>988</v>
      </c>
      <c r="C216" s="6" t="s">
        <v>26</v>
      </c>
      <c r="D216" s="6" t="s">
        <v>316</v>
      </c>
      <c r="E216" s="2"/>
      <c r="F216" s="2"/>
      <c r="G216" s="7">
        <f>G217</f>
        <v>10</v>
      </c>
      <c r="H216" s="7">
        <f>H217</f>
        <v>0</v>
      </c>
      <c r="I216" s="7">
        <f>I217</f>
        <v>0</v>
      </c>
      <c r="J216" s="7">
        <f>J217</f>
        <v>10</v>
      </c>
      <c r="K216" s="7">
        <f>K217</f>
        <v>0</v>
      </c>
    </row>
    <row r="217" spans="1:11" ht="22.5">
      <c r="A217" s="24" t="s">
        <v>64</v>
      </c>
      <c r="B217" s="9">
        <v>988</v>
      </c>
      <c r="C217" s="6" t="s">
        <v>26</v>
      </c>
      <c r="D217" s="6" t="s">
        <v>316</v>
      </c>
      <c r="E217" s="2">
        <v>200</v>
      </c>
      <c r="F217" s="2"/>
      <c r="G217" s="7">
        <f>G218</f>
        <v>10</v>
      </c>
      <c r="H217" s="7">
        <f t="shared" ref="H217:K218" si="65">H218</f>
        <v>0</v>
      </c>
      <c r="I217" s="7">
        <f t="shared" si="65"/>
        <v>0</v>
      </c>
      <c r="J217" s="7">
        <f t="shared" si="65"/>
        <v>10</v>
      </c>
      <c r="K217" s="7">
        <f t="shared" si="65"/>
        <v>0</v>
      </c>
    </row>
    <row r="218" spans="1:11" ht="22.5">
      <c r="A218" s="24" t="s">
        <v>56</v>
      </c>
      <c r="B218" s="9">
        <v>988</v>
      </c>
      <c r="C218" s="6" t="s">
        <v>26</v>
      </c>
      <c r="D218" s="6" t="s">
        <v>316</v>
      </c>
      <c r="E218" s="2">
        <v>240</v>
      </c>
      <c r="F218" s="2"/>
      <c r="G218" s="7">
        <f>G219</f>
        <v>10</v>
      </c>
      <c r="H218" s="7">
        <f t="shared" si="65"/>
        <v>0</v>
      </c>
      <c r="I218" s="7">
        <f t="shared" si="65"/>
        <v>0</v>
      </c>
      <c r="J218" s="7">
        <f t="shared" si="65"/>
        <v>10</v>
      </c>
      <c r="K218" s="7">
        <f t="shared" si="65"/>
        <v>0</v>
      </c>
    </row>
    <row r="219" spans="1:11" ht="22.5">
      <c r="A219" s="24" t="s">
        <v>359</v>
      </c>
      <c r="B219" s="9">
        <v>988</v>
      </c>
      <c r="C219" s="6" t="s">
        <v>26</v>
      </c>
      <c r="D219" s="6" t="s">
        <v>316</v>
      </c>
      <c r="E219" s="2">
        <v>244</v>
      </c>
      <c r="F219" s="2"/>
      <c r="G219" s="7">
        <f>G220+G221</f>
        <v>10</v>
      </c>
      <c r="H219" s="7">
        <f>H220+H221</f>
        <v>0</v>
      </c>
      <c r="I219" s="7">
        <f>I220+I221</f>
        <v>0</v>
      </c>
      <c r="J219" s="7">
        <f>J220+J221</f>
        <v>10</v>
      </c>
      <c r="K219" s="7">
        <f>K220+K221</f>
        <v>0</v>
      </c>
    </row>
    <row r="220" spans="1:11" ht="22.5" hidden="1">
      <c r="A220" s="24" t="s">
        <v>101</v>
      </c>
      <c r="B220" s="9">
        <v>988</v>
      </c>
      <c r="C220" s="6" t="s">
        <v>26</v>
      </c>
      <c r="D220" s="6" t="s">
        <v>316</v>
      </c>
      <c r="E220" s="2">
        <v>244</v>
      </c>
      <c r="F220" s="2">
        <v>226</v>
      </c>
      <c r="G220" s="7">
        <f>H220+I220+J220+K220</f>
        <v>0</v>
      </c>
      <c r="H220" s="15">
        <v>0</v>
      </c>
      <c r="I220" s="15">
        <v>0</v>
      </c>
      <c r="J220" s="15">
        <v>0</v>
      </c>
      <c r="K220" s="15">
        <v>0</v>
      </c>
    </row>
    <row r="221" spans="1:11" ht="22.5">
      <c r="A221" s="24" t="s">
        <v>282</v>
      </c>
      <c r="B221" s="9">
        <v>988</v>
      </c>
      <c r="C221" s="6" t="s">
        <v>26</v>
      </c>
      <c r="D221" s="6" t="s">
        <v>316</v>
      </c>
      <c r="E221" s="2">
        <v>244</v>
      </c>
      <c r="F221" s="2">
        <v>346</v>
      </c>
      <c r="G221" s="7">
        <f>H221+I221+J221+K221</f>
        <v>10</v>
      </c>
      <c r="H221" s="15">
        <v>0</v>
      </c>
      <c r="I221" s="15">
        <v>0</v>
      </c>
      <c r="J221" s="15">
        <v>10</v>
      </c>
      <c r="K221" s="15">
        <v>0</v>
      </c>
    </row>
    <row r="222" spans="1:11" ht="95.25">
      <c r="A222" s="22" t="s">
        <v>317</v>
      </c>
      <c r="B222" s="9">
        <v>988</v>
      </c>
      <c r="C222" s="6" t="s">
        <v>26</v>
      </c>
      <c r="D222" s="6" t="s">
        <v>318</v>
      </c>
      <c r="E222" s="2"/>
      <c r="F222" s="2"/>
      <c r="G222" s="7">
        <f>G223</f>
        <v>20</v>
      </c>
      <c r="H222" s="7">
        <f t="shared" ref="H222:K224" si="66">H223</f>
        <v>0</v>
      </c>
      <c r="I222" s="7">
        <f t="shared" si="66"/>
        <v>0</v>
      </c>
      <c r="J222" s="7">
        <f t="shared" si="66"/>
        <v>20</v>
      </c>
      <c r="K222" s="7">
        <f t="shared" si="66"/>
        <v>0</v>
      </c>
    </row>
    <row r="223" spans="1:11" ht="22.5">
      <c r="A223" s="24" t="s">
        <v>64</v>
      </c>
      <c r="B223" s="9">
        <v>988</v>
      </c>
      <c r="C223" s="6" t="s">
        <v>26</v>
      </c>
      <c r="D223" s="6" t="s">
        <v>318</v>
      </c>
      <c r="E223" s="2">
        <v>200</v>
      </c>
      <c r="F223" s="2"/>
      <c r="G223" s="7">
        <f>G224</f>
        <v>20</v>
      </c>
      <c r="H223" s="7">
        <f t="shared" si="66"/>
        <v>0</v>
      </c>
      <c r="I223" s="7">
        <f t="shared" si="66"/>
        <v>0</v>
      </c>
      <c r="J223" s="7">
        <f t="shared" si="66"/>
        <v>20</v>
      </c>
      <c r="K223" s="7">
        <f t="shared" si="66"/>
        <v>0</v>
      </c>
    </row>
    <row r="224" spans="1:11" ht="22.5">
      <c r="A224" s="24" t="s">
        <v>56</v>
      </c>
      <c r="B224" s="9">
        <v>988</v>
      </c>
      <c r="C224" s="6" t="s">
        <v>26</v>
      </c>
      <c r="D224" s="6" t="s">
        <v>318</v>
      </c>
      <c r="E224" s="2">
        <v>240</v>
      </c>
      <c r="F224" s="2"/>
      <c r="G224" s="7">
        <f>G225</f>
        <v>20</v>
      </c>
      <c r="H224" s="7">
        <f t="shared" si="66"/>
        <v>0</v>
      </c>
      <c r="I224" s="7">
        <f t="shared" si="66"/>
        <v>0</v>
      </c>
      <c r="J224" s="7">
        <f t="shared" si="66"/>
        <v>20</v>
      </c>
      <c r="K224" s="7">
        <f t="shared" si="66"/>
        <v>0</v>
      </c>
    </row>
    <row r="225" spans="1:11" ht="22.5">
      <c r="A225" s="24" t="s">
        <v>359</v>
      </c>
      <c r="B225" s="9">
        <v>988</v>
      </c>
      <c r="C225" s="6" t="s">
        <v>26</v>
      </c>
      <c r="D225" s="6" t="s">
        <v>318</v>
      </c>
      <c r="E225" s="2">
        <v>244</v>
      </c>
      <c r="F225" s="2"/>
      <c r="G225" s="7">
        <f>G226+G227</f>
        <v>20</v>
      </c>
      <c r="H225" s="7">
        <f t="shared" ref="H225:K225" si="67">H226+H227</f>
        <v>0</v>
      </c>
      <c r="I225" s="7">
        <f t="shared" si="67"/>
        <v>0</v>
      </c>
      <c r="J225" s="7">
        <f t="shared" si="67"/>
        <v>20</v>
      </c>
      <c r="K225" s="7">
        <f t="shared" si="67"/>
        <v>0</v>
      </c>
    </row>
    <row r="226" spans="1:11" ht="22.5" hidden="1">
      <c r="A226" s="24" t="s">
        <v>101</v>
      </c>
      <c r="B226" s="9">
        <v>988</v>
      </c>
      <c r="C226" s="6" t="s">
        <v>26</v>
      </c>
      <c r="D226" s="6" t="s">
        <v>318</v>
      </c>
      <c r="E226" s="2">
        <v>244</v>
      </c>
      <c r="F226" s="2">
        <v>226</v>
      </c>
      <c r="G226" s="7">
        <f>H226+I226+J226+K226</f>
        <v>0</v>
      </c>
      <c r="H226" s="15">
        <v>0</v>
      </c>
      <c r="I226" s="15">
        <v>0</v>
      </c>
      <c r="J226" s="15">
        <v>0</v>
      </c>
      <c r="K226" s="15">
        <v>0</v>
      </c>
    </row>
    <row r="227" spans="1:11" ht="22.5">
      <c r="A227" s="24" t="s">
        <v>282</v>
      </c>
      <c r="B227" s="9">
        <v>988</v>
      </c>
      <c r="C227" s="6" t="s">
        <v>26</v>
      </c>
      <c r="D227" s="6" t="s">
        <v>318</v>
      </c>
      <c r="E227" s="2">
        <v>244</v>
      </c>
      <c r="F227" s="2">
        <v>346</v>
      </c>
      <c r="G227" s="7">
        <f>H227+I227+J227+K227</f>
        <v>20</v>
      </c>
      <c r="H227" s="15">
        <v>0</v>
      </c>
      <c r="I227" s="15">
        <v>0</v>
      </c>
      <c r="J227" s="15">
        <v>20</v>
      </c>
      <c r="K227" s="15">
        <v>0</v>
      </c>
    </row>
    <row r="228" spans="1:11" ht="84.75">
      <c r="A228" s="22" t="s">
        <v>319</v>
      </c>
      <c r="B228" s="9">
        <v>988</v>
      </c>
      <c r="C228" s="6" t="s">
        <v>26</v>
      </c>
      <c r="D228" s="6" t="s">
        <v>195</v>
      </c>
      <c r="E228" s="2"/>
      <c r="F228" s="2"/>
      <c r="G228" s="7">
        <f>G229</f>
        <v>10</v>
      </c>
      <c r="H228" s="7">
        <f t="shared" ref="H228:K230" si="68">H229</f>
        <v>0</v>
      </c>
      <c r="I228" s="7">
        <f t="shared" si="68"/>
        <v>0</v>
      </c>
      <c r="J228" s="7">
        <f t="shared" si="68"/>
        <v>10</v>
      </c>
      <c r="K228" s="7">
        <f t="shared" si="68"/>
        <v>0</v>
      </c>
    </row>
    <row r="229" spans="1:11" ht="22.5">
      <c r="A229" s="24" t="s">
        <v>80</v>
      </c>
      <c r="B229" s="9">
        <v>988</v>
      </c>
      <c r="C229" s="6" t="s">
        <v>26</v>
      </c>
      <c r="D229" s="6" t="s">
        <v>195</v>
      </c>
      <c r="E229" s="2">
        <v>200</v>
      </c>
      <c r="F229" s="2"/>
      <c r="G229" s="7">
        <f>G230</f>
        <v>10</v>
      </c>
      <c r="H229" s="7">
        <f t="shared" si="68"/>
        <v>0</v>
      </c>
      <c r="I229" s="7">
        <f t="shared" si="68"/>
        <v>0</v>
      </c>
      <c r="J229" s="7">
        <f t="shared" si="68"/>
        <v>10</v>
      </c>
      <c r="K229" s="7">
        <f t="shared" si="68"/>
        <v>0</v>
      </c>
    </row>
    <row r="230" spans="1:11" ht="22.5">
      <c r="A230" s="24" t="s">
        <v>56</v>
      </c>
      <c r="B230" s="9">
        <v>988</v>
      </c>
      <c r="C230" s="6" t="s">
        <v>26</v>
      </c>
      <c r="D230" s="6" t="s">
        <v>195</v>
      </c>
      <c r="E230" s="2">
        <v>240</v>
      </c>
      <c r="F230" s="2"/>
      <c r="G230" s="7">
        <f>G231</f>
        <v>10</v>
      </c>
      <c r="H230" s="7">
        <f t="shared" si="68"/>
        <v>0</v>
      </c>
      <c r="I230" s="7">
        <f t="shared" si="68"/>
        <v>0</v>
      </c>
      <c r="J230" s="7">
        <f t="shared" si="68"/>
        <v>10</v>
      </c>
      <c r="K230" s="7">
        <f t="shared" si="68"/>
        <v>0</v>
      </c>
    </row>
    <row r="231" spans="1:11" ht="22.5">
      <c r="A231" s="24" t="s">
        <v>359</v>
      </c>
      <c r="B231" s="9">
        <v>988</v>
      </c>
      <c r="C231" s="6" t="s">
        <v>26</v>
      </c>
      <c r="D231" s="6" t="s">
        <v>195</v>
      </c>
      <c r="E231" s="2">
        <v>244</v>
      </c>
      <c r="F231" s="2"/>
      <c r="G231" s="7">
        <f>G232+G233</f>
        <v>10</v>
      </c>
      <c r="H231" s="7">
        <f t="shared" ref="H231:K231" si="69">H232+H233</f>
        <v>0</v>
      </c>
      <c r="I231" s="7">
        <f t="shared" si="69"/>
        <v>0</v>
      </c>
      <c r="J231" s="7">
        <f t="shared" si="69"/>
        <v>10</v>
      </c>
      <c r="K231" s="7">
        <f t="shared" si="69"/>
        <v>0</v>
      </c>
    </row>
    <row r="232" spans="1:11" ht="22.5" hidden="1">
      <c r="A232" s="24" t="s">
        <v>101</v>
      </c>
      <c r="B232" s="9">
        <v>988</v>
      </c>
      <c r="C232" s="6" t="s">
        <v>26</v>
      </c>
      <c r="D232" s="6" t="s">
        <v>195</v>
      </c>
      <c r="E232" s="2">
        <v>244</v>
      </c>
      <c r="F232" s="2">
        <v>226</v>
      </c>
      <c r="G232" s="7">
        <f>H232+I232+J232+K232</f>
        <v>0</v>
      </c>
      <c r="H232" s="7">
        <v>0</v>
      </c>
      <c r="I232" s="7">
        <v>0</v>
      </c>
      <c r="J232" s="7">
        <v>0</v>
      </c>
      <c r="K232" s="7">
        <v>0</v>
      </c>
    </row>
    <row r="233" spans="1:11" ht="22.5">
      <c r="A233" s="24" t="s">
        <v>282</v>
      </c>
      <c r="B233" s="9">
        <v>988</v>
      </c>
      <c r="C233" s="6" t="s">
        <v>26</v>
      </c>
      <c r="D233" s="6" t="s">
        <v>195</v>
      </c>
      <c r="E233" s="2">
        <v>244</v>
      </c>
      <c r="F233" s="2">
        <v>346</v>
      </c>
      <c r="G233" s="7">
        <f>H233+I233+J233+K233</f>
        <v>10</v>
      </c>
      <c r="H233" s="15">
        <v>0</v>
      </c>
      <c r="I233" s="15">
        <v>0</v>
      </c>
      <c r="J233" s="15">
        <v>10</v>
      </c>
      <c r="K233" s="15">
        <v>0</v>
      </c>
    </row>
    <row r="234" spans="1:11" ht="63.75">
      <c r="A234" s="22" t="s">
        <v>206</v>
      </c>
      <c r="B234" s="9">
        <v>988</v>
      </c>
      <c r="C234" s="6" t="s">
        <v>26</v>
      </c>
      <c r="D234" s="6" t="s">
        <v>194</v>
      </c>
      <c r="E234" s="2"/>
      <c r="F234" s="2"/>
      <c r="G234" s="7">
        <f>G235</f>
        <v>15</v>
      </c>
      <c r="H234" s="7">
        <f t="shared" ref="H234:K237" si="70">H235</f>
        <v>0</v>
      </c>
      <c r="I234" s="7">
        <f t="shared" si="70"/>
        <v>0</v>
      </c>
      <c r="J234" s="7">
        <f t="shared" si="70"/>
        <v>15</v>
      </c>
      <c r="K234" s="7">
        <f t="shared" si="70"/>
        <v>0</v>
      </c>
    </row>
    <row r="235" spans="1:11" ht="22.5">
      <c r="A235" s="24" t="s">
        <v>80</v>
      </c>
      <c r="B235" s="9">
        <v>988</v>
      </c>
      <c r="C235" s="6" t="s">
        <v>26</v>
      </c>
      <c r="D235" s="6" t="s">
        <v>194</v>
      </c>
      <c r="E235" s="2">
        <v>200</v>
      </c>
      <c r="F235" s="2"/>
      <c r="G235" s="7">
        <f>G236</f>
        <v>15</v>
      </c>
      <c r="H235" s="7">
        <f t="shared" si="70"/>
        <v>0</v>
      </c>
      <c r="I235" s="7">
        <f t="shared" si="70"/>
        <v>0</v>
      </c>
      <c r="J235" s="7">
        <f t="shared" si="70"/>
        <v>15</v>
      </c>
      <c r="K235" s="7">
        <f t="shared" si="70"/>
        <v>0</v>
      </c>
    </row>
    <row r="236" spans="1:11" ht="22.5">
      <c r="A236" s="24" t="s">
        <v>56</v>
      </c>
      <c r="B236" s="9">
        <v>988</v>
      </c>
      <c r="C236" s="6" t="s">
        <v>26</v>
      </c>
      <c r="D236" s="6" t="s">
        <v>194</v>
      </c>
      <c r="E236" s="2">
        <v>240</v>
      </c>
      <c r="F236" s="2"/>
      <c r="G236" s="7">
        <f>G237</f>
        <v>15</v>
      </c>
      <c r="H236" s="7">
        <f t="shared" si="70"/>
        <v>0</v>
      </c>
      <c r="I236" s="7">
        <f t="shared" si="70"/>
        <v>0</v>
      </c>
      <c r="J236" s="7">
        <f t="shared" si="70"/>
        <v>15</v>
      </c>
      <c r="K236" s="7">
        <f t="shared" si="70"/>
        <v>0</v>
      </c>
    </row>
    <row r="237" spans="1:11" ht="22.5">
      <c r="A237" s="24" t="s">
        <v>359</v>
      </c>
      <c r="B237" s="9">
        <v>988</v>
      </c>
      <c r="C237" s="6" t="s">
        <v>26</v>
      </c>
      <c r="D237" s="6" t="s">
        <v>194</v>
      </c>
      <c r="E237" s="2">
        <v>244</v>
      </c>
      <c r="F237" s="2"/>
      <c r="G237" s="7">
        <f>G238</f>
        <v>15</v>
      </c>
      <c r="H237" s="7">
        <f t="shared" si="70"/>
        <v>0</v>
      </c>
      <c r="I237" s="7">
        <f t="shared" si="70"/>
        <v>0</v>
      </c>
      <c r="J237" s="7">
        <f t="shared" si="70"/>
        <v>15</v>
      </c>
      <c r="K237" s="7">
        <f t="shared" si="70"/>
        <v>0</v>
      </c>
    </row>
    <row r="238" spans="1:11" ht="22.5">
      <c r="A238" s="24" t="s">
        <v>282</v>
      </c>
      <c r="B238" s="9">
        <v>988</v>
      </c>
      <c r="C238" s="6" t="s">
        <v>26</v>
      </c>
      <c r="D238" s="6" t="s">
        <v>194</v>
      </c>
      <c r="E238" s="2">
        <v>244</v>
      </c>
      <c r="F238" s="2">
        <v>346</v>
      </c>
      <c r="G238" s="7">
        <f>H238+I238+J238+K238</f>
        <v>15</v>
      </c>
      <c r="H238" s="15">
        <v>0</v>
      </c>
      <c r="I238" s="15">
        <v>0</v>
      </c>
      <c r="J238" s="15">
        <v>15</v>
      </c>
      <c r="K238" s="15">
        <v>0</v>
      </c>
    </row>
    <row r="239" spans="1:11" ht="42.75">
      <c r="A239" s="22" t="s">
        <v>119</v>
      </c>
      <c r="B239" s="9">
        <v>988</v>
      </c>
      <c r="C239" s="6" t="s">
        <v>26</v>
      </c>
      <c r="D239" s="8" t="s">
        <v>118</v>
      </c>
      <c r="E239" s="9"/>
      <c r="F239" s="9"/>
      <c r="G239" s="7">
        <f t="shared" ref="G239:K242" si="71">G240</f>
        <v>7.5</v>
      </c>
      <c r="H239" s="7">
        <f t="shared" si="71"/>
        <v>0</v>
      </c>
      <c r="I239" s="7">
        <f t="shared" si="71"/>
        <v>0</v>
      </c>
      <c r="J239" s="7">
        <f t="shared" si="71"/>
        <v>7.5</v>
      </c>
      <c r="K239" s="7">
        <f t="shared" si="71"/>
        <v>0</v>
      </c>
    </row>
    <row r="240" spans="1:11" ht="22.5">
      <c r="A240" s="24" t="s">
        <v>80</v>
      </c>
      <c r="B240" s="9">
        <v>988</v>
      </c>
      <c r="C240" s="6" t="s">
        <v>26</v>
      </c>
      <c r="D240" s="8" t="s">
        <v>118</v>
      </c>
      <c r="E240" s="9">
        <v>200</v>
      </c>
      <c r="F240" s="9"/>
      <c r="G240" s="7">
        <f t="shared" si="71"/>
        <v>7.5</v>
      </c>
      <c r="H240" s="7">
        <f t="shared" si="71"/>
        <v>0</v>
      </c>
      <c r="I240" s="7">
        <f t="shared" si="71"/>
        <v>0</v>
      </c>
      <c r="J240" s="7">
        <f t="shared" si="71"/>
        <v>7.5</v>
      </c>
      <c r="K240" s="7">
        <f t="shared" si="71"/>
        <v>0</v>
      </c>
    </row>
    <row r="241" spans="1:11" ht="22.5">
      <c r="A241" s="24" t="s">
        <v>56</v>
      </c>
      <c r="B241" s="9">
        <v>988</v>
      </c>
      <c r="C241" s="6" t="s">
        <v>26</v>
      </c>
      <c r="D241" s="8" t="s">
        <v>118</v>
      </c>
      <c r="E241" s="9">
        <v>240</v>
      </c>
      <c r="F241" s="9"/>
      <c r="G241" s="7">
        <f>G242+G244</f>
        <v>7.5</v>
      </c>
      <c r="H241" s="7">
        <f t="shared" ref="H241:K241" si="72">H242+H244</f>
        <v>0</v>
      </c>
      <c r="I241" s="7">
        <f t="shared" si="72"/>
        <v>0</v>
      </c>
      <c r="J241" s="7">
        <f t="shared" si="72"/>
        <v>7.5</v>
      </c>
      <c r="K241" s="7">
        <f t="shared" si="72"/>
        <v>0</v>
      </c>
    </row>
    <row r="242" spans="1:11" ht="22.5" hidden="1">
      <c r="A242" s="24" t="s">
        <v>97</v>
      </c>
      <c r="B242" s="9">
        <v>988</v>
      </c>
      <c r="C242" s="6" t="s">
        <v>26</v>
      </c>
      <c r="D242" s="8" t="s">
        <v>118</v>
      </c>
      <c r="E242" s="9">
        <v>242</v>
      </c>
      <c r="F242" s="9"/>
      <c r="G242" s="7">
        <f t="shared" si="71"/>
        <v>0</v>
      </c>
      <c r="H242" s="7">
        <f t="shared" si="71"/>
        <v>0</v>
      </c>
      <c r="I242" s="7">
        <f t="shared" si="71"/>
        <v>0</v>
      </c>
      <c r="J242" s="7">
        <f t="shared" si="71"/>
        <v>0</v>
      </c>
      <c r="K242" s="7">
        <f t="shared" si="71"/>
        <v>0</v>
      </c>
    </row>
    <row r="243" spans="1:11" ht="22.5" hidden="1">
      <c r="A243" s="24" t="s">
        <v>282</v>
      </c>
      <c r="B243" s="9">
        <v>988</v>
      </c>
      <c r="C243" s="6" t="s">
        <v>26</v>
      </c>
      <c r="D243" s="8" t="s">
        <v>118</v>
      </c>
      <c r="E243" s="9">
        <v>242</v>
      </c>
      <c r="F243" s="9">
        <v>346</v>
      </c>
      <c r="G243" s="7">
        <f>H243+I243+J243+K243</f>
        <v>0</v>
      </c>
      <c r="H243" s="15">
        <v>0</v>
      </c>
      <c r="I243" s="15">
        <v>0</v>
      </c>
      <c r="J243" s="15">
        <v>0</v>
      </c>
      <c r="K243" s="15">
        <v>0</v>
      </c>
    </row>
    <row r="244" spans="1:11">
      <c r="A244" s="24" t="s">
        <v>359</v>
      </c>
      <c r="B244" s="9">
        <v>988</v>
      </c>
      <c r="C244" s="6" t="s">
        <v>26</v>
      </c>
      <c r="D244" s="8" t="s">
        <v>118</v>
      </c>
      <c r="E244" s="9">
        <v>244</v>
      </c>
      <c r="F244" s="9"/>
      <c r="G244" s="7">
        <f>G245</f>
        <v>7.5</v>
      </c>
      <c r="H244" s="7">
        <f t="shared" ref="H244:K244" si="73">H245</f>
        <v>0</v>
      </c>
      <c r="I244" s="7">
        <f t="shared" si="73"/>
        <v>0</v>
      </c>
      <c r="J244" s="7">
        <f t="shared" si="73"/>
        <v>7.5</v>
      </c>
      <c r="K244" s="7">
        <f t="shared" si="73"/>
        <v>0</v>
      </c>
    </row>
    <row r="245" spans="1:11" ht="22.5">
      <c r="A245" s="24" t="s">
        <v>282</v>
      </c>
      <c r="B245" s="9">
        <v>988</v>
      </c>
      <c r="C245" s="6" t="s">
        <v>26</v>
      </c>
      <c r="D245" s="8" t="s">
        <v>118</v>
      </c>
      <c r="E245" s="9">
        <v>244</v>
      </c>
      <c r="F245" s="9">
        <v>346</v>
      </c>
      <c r="G245" s="7">
        <f>H245+I245+J245+K245</f>
        <v>7.5</v>
      </c>
      <c r="H245" s="15">
        <v>0</v>
      </c>
      <c r="I245" s="15">
        <v>0</v>
      </c>
      <c r="J245" s="15">
        <v>7.5</v>
      </c>
      <c r="K245" s="15">
        <v>0</v>
      </c>
    </row>
    <row r="246" spans="1:11" ht="22.5">
      <c r="A246" s="23" t="s">
        <v>8</v>
      </c>
      <c r="B246" s="11">
        <v>988</v>
      </c>
      <c r="C246" s="4" t="s">
        <v>32</v>
      </c>
      <c r="D246" s="4"/>
      <c r="E246" s="3"/>
      <c r="F246" s="3"/>
      <c r="G246" s="5">
        <f>G247</f>
        <v>160</v>
      </c>
      <c r="H246" s="5">
        <f>H247</f>
        <v>0</v>
      </c>
      <c r="I246" s="5">
        <f>I247</f>
        <v>8.4</v>
      </c>
      <c r="J246" s="5">
        <f>J247</f>
        <v>95.7</v>
      </c>
      <c r="K246" s="5">
        <f>K247</f>
        <v>55.9</v>
      </c>
    </row>
    <row r="247" spans="1:11" ht="45">
      <c r="A247" s="24" t="s">
        <v>24</v>
      </c>
      <c r="B247" s="9">
        <v>988</v>
      </c>
      <c r="C247" s="6" t="s">
        <v>33</v>
      </c>
      <c r="D247" s="6"/>
      <c r="E247" s="2"/>
      <c r="F247" s="2"/>
      <c r="G247" s="7">
        <f>G249+G255</f>
        <v>160</v>
      </c>
      <c r="H247" s="7">
        <f>H249+H255</f>
        <v>0</v>
      </c>
      <c r="I247" s="7">
        <f>I249+I255</f>
        <v>8.4</v>
      </c>
      <c r="J247" s="7">
        <f>J249+J255</f>
        <v>95.7</v>
      </c>
      <c r="K247" s="7">
        <f>K249+K255</f>
        <v>55.9</v>
      </c>
    </row>
    <row r="248" spans="1:11" ht="103.5" customHeight="1">
      <c r="A248" s="22" t="s">
        <v>199</v>
      </c>
      <c r="B248" s="9">
        <v>988</v>
      </c>
      <c r="C248" s="6" t="s">
        <v>33</v>
      </c>
      <c r="D248" s="6" t="s">
        <v>175</v>
      </c>
      <c r="E248" s="2"/>
      <c r="F248" s="2"/>
      <c r="G248" s="7">
        <f>G249</f>
        <v>60</v>
      </c>
      <c r="H248" s="7">
        <f t="shared" ref="H248:K252" si="74">H249</f>
        <v>0</v>
      </c>
      <c r="I248" s="7">
        <f t="shared" si="74"/>
        <v>8.4</v>
      </c>
      <c r="J248" s="7">
        <f t="shared" si="74"/>
        <v>25.7</v>
      </c>
      <c r="K248" s="7">
        <f t="shared" si="74"/>
        <v>25.9</v>
      </c>
    </row>
    <row r="249" spans="1:11" ht="90">
      <c r="A249" s="24" t="s">
        <v>90</v>
      </c>
      <c r="B249" s="9">
        <v>988</v>
      </c>
      <c r="C249" s="6" t="s">
        <v>33</v>
      </c>
      <c r="D249" s="6" t="s">
        <v>135</v>
      </c>
      <c r="E249" s="2"/>
      <c r="F249" s="2"/>
      <c r="G249" s="7">
        <f>G250</f>
        <v>60</v>
      </c>
      <c r="H249" s="7">
        <f t="shared" si="74"/>
        <v>0</v>
      </c>
      <c r="I249" s="7">
        <f t="shared" si="74"/>
        <v>8.4</v>
      </c>
      <c r="J249" s="7">
        <f t="shared" si="74"/>
        <v>25.7</v>
      </c>
      <c r="K249" s="7">
        <f t="shared" si="74"/>
        <v>25.9</v>
      </c>
    </row>
    <row r="250" spans="1:11" ht="22.5">
      <c r="A250" s="24" t="s">
        <v>80</v>
      </c>
      <c r="B250" s="9">
        <v>988</v>
      </c>
      <c r="C250" s="6" t="s">
        <v>33</v>
      </c>
      <c r="D250" s="6" t="s">
        <v>135</v>
      </c>
      <c r="E250" s="2">
        <v>200</v>
      </c>
      <c r="F250" s="2"/>
      <c r="G250" s="7">
        <f>G251</f>
        <v>60</v>
      </c>
      <c r="H250" s="7">
        <f t="shared" si="74"/>
        <v>0</v>
      </c>
      <c r="I250" s="7">
        <f t="shared" si="74"/>
        <v>8.4</v>
      </c>
      <c r="J250" s="7">
        <f t="shared" si="74"/>
        <v>25.7</v>
      </c>
      <c r="K250" s="7">
        <f t="shared" si="74"/>
        <v>25.9</v>
      </c>
    </row>
    <row r="251" spans="1:11" ht="22.5">
      <c r="A251" s="24" t="s">
        <v>56</v>
      </c>
      <c r="B251" s="9">
        <v>988</v>
      </c>
      <c r="C251" s="6" t="s">
        <v>33</v>
      </c>
      <c r="D251" s="6" t="s">
        <v>135</v>
      </c>
      <c r="E251" s="2">
        <v>240</v>
      </c>
      <c r="F251" s="2"/>
      <c r="G251" s="7">
        <f>G252</f>
        <v>60</v>
      </c>
      <c r="H251" s="7">
        <f t="shared" si="74"/>
        <v>0</v>
      </c>
      <c r="I251" s="7">
        <f t="shared" si="74"/>
        <v>8.4</v>
      </c>
      <c r="J251" s="7">
        <f t="shared" si="74"/>
        <v>25.7</v>
      </c>
      <c r="K251" s="7">
        <f t="shared" si="74"/>
        <v>25.9</v>
      </c>
    </row>
    <row r="252" spans="1:11" ht="22.5">
      <c r="A252" s="24" t="s">
        <v>359</v>
      </c>
      <c r="B252" s="9">
        <v>988</v>
      </c>
      <c r="C252" s="6" t="s">
        <v>33</v>
      </c>
      <c r="D252" s="6" t="s">
        <v>135</v>
      </c>
      <c r="E252" s="2">
        <v>244</v>
      </c>
      <c r="F252" s="2"/>
      <c r="G252" s="7">
        <f>G253</f>
        <v>60</v>
      </c>
      <c r="H252" s="7">
        <f t="shared" si="74"/>
        <v>0</v>
      </c>
      <c r="I252" s="7">
        <f t="shared" si="74"/>
        <v>8.4</v>
      </c>
      <c r="J252" s="7">
        <f t="shared" si="74"/>
        <v>25.7</v>
      </c>
      <c r="K252" s="7">
        <f t="shared" si="74"/>
        <v>25.9</v>
      </c>
    </row>
    <row r="253" spans="1:11" ht="22.5">
      <c r="A253" s="24" t="s">
        <v>100</v>
      </c>
      <c r="B253" s="9">
        <v>988</v>
      </c>
      <c r="C253" s="6" t="s">
        <v>33</v>
      </c>
      <c r="D253" s="6" t="s">
        <v>135</v>
      </c>
      <c r="E253" s="2">
        <v>244</v>
      </c>
      <c r="F253" s="2">
        <v>225</v>
      </c>
      <c r="G253" s="7">
        <f>H253+I253+J253+K253</f>
        <v>60</v>
      </c>
      <c r="H253" s="15">
        <v>0</v>
      </c>
      <c r="I253" s="15">
        <v>8.4</v>
      </c>
      <c r="J253" s="15">
        <v>25.7</v>
      </c>
      <c r="K253" s="15">
        <v>25.9</v>
      </c>
    </row>
    <row r="254" spans="1:11" ht="74.25">
      <c r="A254" s="22" t="s">
        <v>200</v>
      </c>
      <c r="B254" s="9">
        <v>988</v>
      </c>
      <c r="C254" s="6" t="s">
        <v>33</v>
      </c>
      <c r="D254" s="6" t="s">
        <v>176</v>
      </c>
      <c r="E254" s="2"/>
      <c r="F254" s="2"/>
      <c r="G254" s="7">
        <f t="shared" ref="G254:K257" si="75">G255</f>
        <v>100</v>
      </c>
      <c r="H254" s="7">
        <f t="shared" si="75"/>
        <v>0</v>
      </c>
      <c r="I254" s="7">
        <f t="shared" si="75"/>
        <v>0</v>
      </c>
      <c r="J254" s="7">
        <f t="shared" si="75"/>
        <v>70</v>
      </c>
      <c r="K254" s="7">
        <f t="shared" si="75"/>
        <v>30</v>
      </c>
    </row>
    <row r="255" spans="1:11" ht="56.25">
      <c r="A255" s="24" t="s">
        <v>53</v>
      </c>
      <c r="B255" s="9">
        <v>988</v>
      </c>
      <c r="C255" s="6" t="s">
        <v>33</v>
      </c>
      <c r="D255" s="6" t="s">
        <v>136</v>
      </c>
      <c r="E255" s="2"/>
      <c r="F255" s="2"/>
      <c r="G255" s="7">
        <f t="shared" si="75"/>
        <v>100</v>
      </c>
      <c r="H255" s="7">
        <f t="shared" si="75"/>
        <v>0</v>
      </c>
      <c r="I255" s="7">
        <f t="shared" si="75"/>
        <v>0</v>
      </c>
      <c r="J255" s="7">
        <f t="shared" si="75"/>
        <v>70</v>
      </c>
      <c r="K255" s="7">
        <f t="shared" si="75"/>
        <v>30</v>
      </c>
    </row>
    <row r="256" spans="1:11" ht="22.5">
      <c r="A256" s="24" t="s">
        <v>64</v>
      </c>
      <c r="B256" s="9">
        <v>988</v>
      </c>
      <c r="C256" s="6" t="s">
        <v>33</v>
      </c>
      <c r="D256" s="6" t="s">
        <v>136</v>
      </c>
      <c r="E256" s="2">
        <v>200</v>
      </c>
      <c r="F256" s="2"/>
      <c r="G256" s="7">
        <f>G257</f>
        <v>100</v>
      </c>
      <c r="H256" s="7">
        <f t="shared" si="75"/>
        <v>0</v>
      </c>
      <c r="I256" s="7">
        <f t="shared" si="75"/>
        <v>0</v>
      </c>
      <c r="J256" s="7">
        <f t="shared" si="75"/>
        <v>70</v>
      </c>
      <c r="K256" s="7">
        <f t="shared" si="75"/>
        <v>30</v>
      </c>
    </row>
    <row r="257" spans="1:11" ht="22.5">
      <c r="A257" s="24" t="s">
        <v>56</v>
      </c>
      <c r="B257" s="9">
        <v>988</v>
      </c>
      <c r="C257" s="6" t="s">
        <v>33</v>
      </c>
      <c r="D257" s="6" t="s">
        <v>136</v>
      </c>
      <c r="E257" s="2">
        <v>240</v>
      </c>
      <c r="F257" s="2"/>
      <c r="G257" s="7">
        <f>G258</f>
        <v>100</v>
      </c>
      <c r="H257" s="7">
        <f t="shared" si="75"/>
        <v>0</v>
      </c>
      <c r="I257" s="7">
        <f t="shared" si="75"/>
        <v>0</v>
      </c>
      <c r="J257" s="7">
        <f t="shared" si="75"/>
        <v>70</v>
      </c>
      <c r="K257" s="7">
        <f t="shared" si="75"/>
        <v>30</v>
      </c>
    </row>
    <row r="258" spans="1:11" ht="22.5">
      <c r="A258" s="24" t="s">
        <v>359</v>
      </c>
      <c r="B258" s="9">
        <v>988</v>
      </c>
      <c r="C258" s="6" t="s">
        <v>33</v>
      </c>
      <c r="D258" s="6" t="s">
        <v>136</v>
      </c>
      <c r="E258" s="2">
        <v>244</v>
      </c>
      <c r="F258" s="2"/>
      <c r="G258" s="7">
        <f>G259+G260</f>
        <v>100</v>
      </c>
      <c r="H258" s="7">
        <f>H259+H260</f>
        <v>0</v>
      </c>
      <c r="I258" s="7">
        <f>I259+I260</f>
        <v>0</v>
      </c>
      <c r="J258" s="7">
        <f>J259+J260</f>
        <v>70</v>
      </c>
      <c r="K258" s="7">
        <f>K259+K260</f>
        <v>30</v>
      </c>
    </row>
    <row r="259" spans="1:11" ht="22.5">
      <c r="A259" s="24" t="s">
        <v>101</v>
      </c>
      <c r="B259" s="9">
        <v>988</v>
      </c>
      <c r="C259" s="6" t="s">
        <v>33</v>
      </c>
      <c r="D259" s="6" t="s">
        <v>136</v>
      </c>
      <c r="E259" s="2">
        <v>244</v>
      </c>
      <c r="F259" s="2">
        <v>226</v>
      </c>
      <c r="G259" s="7">
        <f>H259+I259+J259+K259</f>
        <v>80</v>
      </c>
      <c r="H259" s="15">
        <v>0</v>
      </c>
      <c r="I259" s="15">
        <v>0</v>
      </c>
      <c r="J259" s="15">
        <v>50</v>
      </c>
      <c r="K259" s="15">
        <v>30</v>
      </c>
    </row>
    <row r="260" spans="1:11" ht="22.5">
      <c r="A260" s="24" t="s">
        <v>282</v>
      </c>
      <c r="B260" s="9">
        <v>988</v>
      </c>
      <c r="C260" s="6" t="s">
        <v>33</v>
      </c>
      <c r="D260" s="6" t="s">
        <v>136</v>
      </c>
      <c r="E260" s="2">
        <v>244</v>
      </c>
      <c r="F260" s="2">
        <v>346</v>
      </c>
      <c r="G260" s="7">
        <f>H260+I260+J260+K260</f>
        <v>20</v>
      </c>
      <c r="H260" s="15">
        <v>0</v>
      </c>
      <c r="I260" s="15">
        <v>0</v>
      </c>
      <c r="J260" s="15">
        <v>20</v>
      </c>
      <c r="K260" s="15">
        <v>0</v>
      </c>
    </row>
    <row r="261" spans="1:11">
      <c r="A261" s="23" t="s">
        <v>9</v>
      </c>
      <c r="B261" s="3">
        <v>988</v>
      </c>
      <c r="C261" s="4" t="s">
        <v>30</v>
      </c>
      <c r="D261" s="4"/>
      <c r="E261" s="3"/>
      <c r="F261" s="3"/>
      <c r="G261" s="5">
        <f>G262+G269</f>
        <v>914.9</v>
      </c>
      <c r="H261" s="5">
        <f t="shared" ref="H261:K261" si="76">H262+H269</f>
        <v>0</v>
      </c>
      <c r="I261" s="5">
        <f t="shared" si="76"/>
        <v>238.9</v>
      </c>
      <c r="J261" s="5">
        <f t="shared" si="76"/>
        <v>340.3</v>
      </c>
      <c r="K261" s="5">
        <f t="shared" si="76"/>
        <v>335.7</v>
      </c>
    </row>
    <row r="262" spans="1:11">
      <c r="A262" s="24" t="s">
        <v>10</v>
      </c>
      <c r="B262" s="2">
        <v>988</v>
      </c>
      <c r="C262" s="6" t="s">
        <v>31</v>
      </c>
      <c r="D262" s="6"/>
      <c r="E262" s="2"/>
      <c r="F262" s="2"/>
      <c r="G262" s="7">
        <f t="shared" ref="G262:G265" si="77">G263</f>
        <v>910.3</v>
      </c>
      <c r="H262" s="7">
        <f>H263</f>
        <v>0</v>
      </c>
      <c r="I262" s="7">
        <f>I263</f>
        <v>238.9</v>
      </c>
      <c r="J262" s="7">
        <f>J263</f>
        <v>335.7</v>
      </c>
      <c r="K262" s="7">
        <f>K263</f>
        <v>335.7</v>
      </c>
    </row>
    <row r="263" spans="1:11" ht="116.25">
      <c r="A263" s="22" t="s">
        <v>158</v>
      </c>
      <c r="B263" s="2">
        <v>988</v>
      </c>
      <c r="C263" s="6" t="s">
        <v>31</v>
      </c>
      <c r="D263" s="6" t="s">
        <v>177</v>
      </c>
      <c r="E263" s="2"/>
      <c r="F263" s="2"/>
      <c r="G263" s="7">
        <f t="shared" si="77"/>
        <v>910.3</v>
      </c>
      <c r="H263" s="7">
        <f>H264</f>
        <v>0</v>
      </c>
      <c r="I263" s="7">
        <f t="shared" ref="H263:K267" si="78">I264</f>
        <v>238.9</v>
      </c>
      <c r="J263" s="7">
        <f t="shared" si="78"/>
        <v>335.7</v>
      </c>
      <c r="K263" s="7">
        <f t="shared" si="78"/>
        <v>335.7</v>
      </c>
    </row>
    <row r="264" spans="1:11" ht="101.25">
      <c r="A264" s="24" t="s">
        <v>83</v>
      </c>
      <c r="B264" s="2">
        <v>988</v>
      </c>
      <c r="C264" s="6" t="s">
        <v>31</v>
      </c>
      <c r="D264" s="6" t="s">
        <v>137</v>
      </c>
      <c r="E264" s="2"/>
      <c r="F264" s="2"/>
      <c r="G264" s="7">
        <f t="shared" si="77"/>
        <v>910.3</v>
      </c>
      <c r="H264" s="7">
        <f t="shared" si="78"/>
        <v>0</v>
      </c>
      <c r="I264" s="7">
        <f t="shared" si="78"/>
        <v>238.9</v>
      </c>
      <c r="J264" s="7">
        <f t="shared" si="78"/>
        <v>335.7</v>
      </c>
      <c r="K264" s="7">
        <f t="shared" si="78"/>
        <v>335.7</v>
      </c>
    </row>
    <row r="265" spans="1:11" ht="22.5">
      <c r="A265" s="24" t="s">
        <v>64</v>
      </c>
      <c r="B265" s="2">
        <v>988</v>
      </c>
      <c r="C265" s="6" t="s">
        <v>31</v>
      </c>
      <c r="D265" s="6" t="s">
        <v>137</v>
      </c>
      <c r="E265" s="2">
        <v>200</v>
      </c>
      <c r="F265" s="2"/>
      <c r="G265" s="7">
        <f t="shared" si="77"/>
        <v>910.3</v>
      </c>
      <c r="H265" s="7">
        <f t="shared" si="78"/>
        <v>0</v>
      </c>
      <c r="I265" s="7">
        <f t="shared" si="78"/>
        <v>238.9</v>
      </c>
      <c r="J265" s="7">
        <f t="shared" si="78"/>
        <v>335.7</v>
      </c>
      <c r="K265" s="7">
        <f t="shared" si="78"/>
        <v>335.7</v>
      </c>
    </row>
    <row r="266" spans="1:11" ht="22.5">
      <c r="A266" s="24" t="s">
        <v>56</v>
      </c>
      <c r="B266" s="2">
        <v>988</v>
      </c>
      <c r="C266" s="6" t="s">
        <v>31</v>
      </c>
      <c r="D266" s="6" t="s">
        <v>137</v>
      </c>
      <c r="E266" s="2">
        <v>240</v>
      </c>
      <c r="F266" s="2"/>
      <c r="G266" s="7">
        <f>G267</f>
        <v>910.3</v>
      </c>
      <c r="H266" s="7">
        <f>H267</f>
        <v>0</v>
      </c>
      <c r="I266" s="7">
        <f t="shared" si="78"/>
        <v>238.9</v>
      </c>
      <c r="J266" s="7">
        <f t="shared" si="78"/>
        <v>335.7</v>
      </c>
      <c r="K266" s="7">
        <f t="shared" si="78"/>
        <v>335.7</v>
      </c>
    </row>
    <row r="267" spans="1:11" ht="22.5">
      <c r="A267" s="24" t="s">
        <v>359</v>
      </c>
      <c r="B267" s="2">
        <v>988</v>
      </c>
      <c r="C267" s="6" t="s">
        <v>31</v>
      </c>
      <c r="D267" s="6" t="s">
        <v>137</v>
      </c>
      <c r="E267" s="2">
        <v>244</v>
      </c>
      <c r="F267" s="2"/>
      <c r="G267" s="7">
        <f>G268</f>
        <v>910.3</v>
      </c>
      <c r="H267" s="7">
        <f t="shared" si="78"/>
        <v>0</v>
      </c>
      <c r="I267" s="7">
        <f t="shared" si="78"/>
        <v>238.9</v>
      </c>
      <c r="J267" s="7">
        <f t="shared" si="78"/>
        <v>335.7</v>
      </c>
      <c r="K267" s="7">
        <f t="shared" si="78"/>
        <v>335.7</v>
      </c>
    </row>
    <row r="268" spans="1:11" ht="22.5">
      <c r="A268" s="24" t="s">
        <v>101</v>
      </c>
      <c r="B268" s="2">
        <v>988</v>
      </c>
      <c r="C268" s="6" t="s">
        <v>31</v>
      </c>
      <c r="D268" s="6" t="s">
        <v>137</v>
      </c>
      <c r="E268" s="2">
        <v>244</v>
      </c>
      <c r="F268" s="2">
        <v>226</v>
      </c>
      <c r="G268" s="7">
        <f>H268+I268+J268+K268</f>
        <v>910.3</v>
      </c>
      <c r="H268" s="15">
        <v>0</v>
      </c>
      <c r="I268" s="15">
        <v>238.9</v>
      </c>
      <c r="J268" s="15">
        <v>335.7</v>
      </c>
      <c r="K268" s="15">
        <v>335.7</v>
      </c>
    </row>
    <row r="269" spans="1:11" ht="22.5">
      <c r="A269" s="24" t="s">
        <v>11</v>
      </c>
      <c r="B269" s="2">
        <v>988</v>
      </c>
      <c r="C269" s="6" t="s">
        <v>27</v>
      </c>
      <c r="D269" s="6"/>
      <c r="E269" s="2"/>
      <c r="F269" s="2"/>
      <c r="G269" s="7">
        <f>G271</f>
        <v>4.5999999999999996</v>
      </c>
      <c r="H269" s="7">
        <f>H271</f>
        <v>0</v>
      </c>
      <c r="I269" s="7">
        <f>I271</f>
        <v>0</v>
      </c>
      <c r="J269" s="7">
        <f>J271</f>
        <v>4.5999999999999996</v>
      </c>
      <c r="K269" s="7">
        <v>0</v>
      </c>
    </row>
    <row r="270" spans="1:11" ht="32.25">
      <c r="A270" s="22" t="s">
        <v>159</v>
      </c>
      <c r="B270" s="2">
        <v>988</v>
      </c>
      <c r="C270" s="6" t="s">
        <v>27</v>
      </c>
      <c r="D270" s="6" t="s">
        <v>178</v>
      </c>
      <c r="E270" s="2"/>
      <c r="F270" s="2"/>
      <c r="G270" s="7">
        <f>G271</f>
        <v>4.5999999999999996</v>
      </c>
      <c r="H270" s="7">
        <f>H271</f>
        <v>0</v>
      </c>
      <c r="I270" s="7">
        <f>I271</f>
        <v>0</v>
      </c>
      <c r="J270" s="7">
        <f>J271</f>
        <v>4.5999999999999996</v>
      </c>
      <c r="K270" s="7">
        <f>K271</f>
        <v>0</v>
      </c>
    </row>
    <row r="271" spans="1:11" ht="22.5">
      <c r="A271" s="24" t="s">
        <v>54</v>
      </c>
      <c r="B271" s="2">
        <v>988</v>
      </c>
      <c r="C271" s="6" t="s">
        <v>27</v>
      </c>
      <c r="D271" s="6" t="s">
        <v>138</v>
      </c>
      <c r="E271" s="2"/>
      <c r="F271" s="2"/>
      <c r="G271" s="7">
        <f t="shared" ref="G271:K274" si="79">G272</f>
        <v>4.5999999999999996</v>
      </c>
      <c r="H271" s="7">
        <f t="shared" si="79"/>
        <v>0</v>
      </c>
      <c r="I271" s="7">
        <f t="shared" si="79"/>
        <v>0</v>
      </c>
      <c r="J271" s="7">
        <f t="shared" si="79"/>
        <v>4.5999999999999996</v>
      </c>
      <c r="K271" s="7">
        <f t="shared" si="79"/>
        <v>0</v>
      </c>
    </row>
    <row r="272" spans="1:11" ht="22.5">
      <c r="A272" s="24" t="s">
        <v>80</v>
      </c>
      <c r="B272" s="2">
        <v>988</v>
      </c>
      <c r="C272" s="6" t="s">
        <v>27</v>
      </c>
      <c r="D272" s="6" t="s">
        <v>138</v>
      </c>
      <c r="E272" s="2">
        <v>200</v>
      </c>
      <c r="F272" s="2"/>
      <c r="G272" s="7">
        <f t="shared" si="79"/>
        <v>4.5999999999999996</v>
      </c>
      <c r="H272" s="7">
        <f t="shared" si="79"/>
        <v>0</v>
      </c>
      <c r="I272" s="7">
        <f t="shared" si="79"/>
        <v>0</v>
      </c>
      <c r="J272" s="7">
        <f t="shared" si="79"/>
        <v>4.5999999999999996</v>
      </c>
      <c r="K272" s="7">
        <f t="shared" si="79"/>
        <v>0</v>
      </c>
    </row>
    <row r="273" spans="1:11" ht="22.5">
      <c r="A273" s="24" t="s">
        <v>57</v>
      </c>
      <c r="B273" s="2">
        <v>988</v>
      </c>
      <c r="C273" s="6" t="s">
        <v>27</v>
      </c>
      <c r="D273" s="6" t="s">
        <v>138</v>
      </c>
      <c r="E273" s="2">
        <v>240</v>
      </c>
      <c r="F273" s="2"/>
      <c r="G273" s="7">
        <f t="shared" si="79"/>
        <v>4.5999999999999996</v>
      </c>
      <c r="H273" s="7">
        <f t="shared" si="79"/>
        <v>0</v>
      </c>
      <c r="I273" s="7">
        <f t="shared" si="79"/>
        <v>0</v>
      </c>
      <c r="J273" s="7">
        <f t="shared" si="79"/>
        <v>4.5999999999999996</v>
      </c>
      <c r="K273" s="7">
        <f t="shared" si="79"/>
        <v>0</v>
      </c>
    </row>
    <row r="274" spans="1:11" ht="22.5">
      <c r="A274" s="24" t="s">
        <v>98</v>
      </c>
      <c r="B274" s="2">
        <v>988</v>
      </c>
      <c r="C274" s="6" t="s">
        <v>27</v>
      </c>
      <c r="D274" s="6" t="s">
        <v>138</v>
      </c>
      <c r="E274" s="2">
        <v>244</v>
      </c>
      <c r="F274" s="2"/>
      <c r="G274" s="7">
        <f t="shared" si="79"/>
        <v>4.5999999999999996</v>
      </c>
      <c r="H274" s="7">
        <f t="shared" si="79"/>
        <v>0</v>
      </c>
      <c r="I274" s="7">
        <f t="shared" si="79"/>
        <v>0</v>
      </c>
      <c r="J274" s="7">
        <f t="shared" si="79"/>
        <v>4.5999999999999996</v>
      </c>
      <c r="K274" s="7">
        <f t="shared" si="79"/>
        <v>0</v>
      </c>
    </row>
    <row r="275" spans="1:11" ht="22.5">
      <c r="A275" s="24" t="s">
        <v>282</v>
      </c>
      <c r="B275" s="2">
        <v>988</v>
      </c>
      <c r="C275" s="6" t="s">
        <v>27</v>
      </c>
      <c r="D275" s="6" t="s">
        <v>138</v>
      </c>
      <c r="E275" s="2">
        <v>244</v>
      </c>
      <c r="F275" s="2">
        <v>346</v>
      </c>
      <c r="G275" s="7">
        <f>H275+I275+J275+K275</f>
        <v>4.5999999999999996</v>
      </c>
      <c r="H275" s="15">
        <v>0</v>
      </c>
      <c r="I275" s="15">
        <v>0</v>
      </c>
      <c r="J275" s="15">
        <v>4.5999999999999996</v>
      </c>
      <c r="K275" s="15">
        <v>0</v>
      </c>
    </row>
    <row r="276" spans="1:11">
      <c r="A276" s="23" t="s">
        <v>12</v>
      </c>
      <c r="B276" s="3">
        <v>988</v>
      </c>
      <c r="C276" s="4" t="s">
        <v>39</v>
      </c>
      <c r="D276" s="4"/>
      <c r="E276" s="3"/>
      <c r="F276" s="3"/>
      <c r="G276" s="5">
        <f>G277</f>
        <v>102005.5</v>
      </c>
      <c r="H276" s="5">
        <f>H277</f>
        <v>11988.2</v>
      </c>
      <c r="I276" s="5">
        <f>I277</f>
        <v>17798.3</v>
      </c>
      <c r="J276" s="5">
        <f>J277</f>
        <v>36303.199999999997</v>
      </c>
      <c r="K276" s="5">
        <f>K277</f>
        <v>35915.799999999996</v>
      </c>
    </row>
    <row r="277" spans="1:11">
      <c r="A277" s="24" t="s">
        <v>13</v>
      </c>
      <c r="B277" s="9">
        <v>988</v>
      </c>
      <c r="C277" s="6" t="s">
        <v>38</v>
      </c>
      <c r="D277" s="6"/>
      <c r="E277" s="2"/>
      <c r="F277" s="2"/>
      <c r="G277" s="7">
        <f>G279+G290+G295+G309+G315+G321+G327+G334+G340+G348+G355+G365+G360</f>
        <v>102005.5</v>
      </c>
      <c r="H277" s="7">
        <f>H279+H290+H295+H309+H315+H321+H327+H334+H340+H348+H355+H365+H360</f>
        <v>11988.2</v>
      </c>
      <c r="I277" s="7">
        <f>I279+I290+I295+I309+I315+I321+I327+I334+I340+I348+I355+I365+I360</f>
        <v>17798.3</v>
      </c>
      <c r="J277" s="7">
        <f>J279+J290+J295+J309+J315+J321+J327+J334+J340+J348+J355+J365+J360</f>
        <v>36303.199999999997</v>
      </c>
      <c r="K277" s="7">
        <f>K279+K290+K295+K309+K315+K321+K327+K334+K340+K348+K355+K365+K360</f>
        <v>35915.799999999996</v>
      </c>
    </row>
    <row r="278" spans="1:11" ht="32.25">
      <c r="A278" s="22" t="s">
        <v>161</v>
      </c>
      <c r="B278" s="9">
        <v>988</v>
      </c>
      <c r="C278" s="6" t="s">
        <v>38</v>
      </c>
      <c r="D278" s="6" t="s">
        <v>179</v>
      </c>
      <c r="E278" s="2"/>
      <c r="F278" s="2"/>
      <c r="G278" s="7">
        <f>G279+G290+G295</f>
        <v>36130.300000000003</v>
      </c>
      <c r="H278" s="7">
        <f>H279+H290+H295</f>
        <v>664.80000000000007</v>
      </c>
      <c r="I278" s="7">
        <f>I279+I290+I295</f>
        <v>611.4</v>
      </c>
      <c r="J278" s="7">
        <f>J279+J290+J295</f>
        <v>17487</v>
      </c>
      <c r="K278" s="7">
        <f>K279+K290+K295</f>
        <v>17367.099999999999</v>
      </c>
    </row>
    <row r="279" spans="1:11" ht="33.75">
      <c r="A279" s="24" t="s">
        <v>78</v>
      </c>
      <c r="B279" s="9">
        <v>988</v>
      </c>
      <c r="C279" s="6" t="s">
        <v>38</v>
      </c>
      <c r="D279" s="6" t="s">
        <v>139</v>
      </c>
      <c r="E279" s="2"/>
      <c r="F279" s="2"/>
      <c r="G279" s="7">
        <f>G280+G285</f>
        <v>33580.300000000003</v>
      </c>
      <c r="H279" s="7">
        <f t="shared" ref="H279:K279" si="80">H280+H285</f>
        <v>591.70000000000005</v>
      </c>
      <c r="I279" s="7">
        <f t="shared" si="80"/>
        <v>519.4</v>
      </c>
      <c r="J279" s="7">
        <f t="shared" si="80"/>
        <v>16234.599999999999</v>
      </c>
      <c r="K279" s="7">
        <f t="shared" si="80"/>
        <v>16234.599999999999</v>
      </c>
    </row>
    <row r="280" spans="1:11" ht="22.5">
      <c r="A280" s="24" t="s">
        <v>80</v>
      </c>
      <c r="B280" s="9">
        <v>988</v>
      </c>
      <c r="C280" s="6" t="s">
        <v>38</v>
      </c>
      <c r="D280" s="6" t="s">
        <v>139</v>
      </c>
      <c r="E280" s="2">
        <v>200</v>
      </c>
      <c r="F280" s="2"/>
      <c r="G280" s="7">
        <f t="shared" ref="G280:K281" si="81">G281</f>
        <v>32885.300000000003</v>
      </c>
      <c r="H280" s="7">
        <f t="shared" si="81"/>
        <v>591.70000000000005</v>
      </c>
      <c r="I280" s="7">
        <f t="shared" si="81"/>
        <v>0</v>
      </c>
      <c r="J280" s="7">
        <f t="shared" si="81"/>
        <v>16146.8</v>
      </c>
      <c r="K280" s="7">
        <f t="shared" si="81"/>
        <v>16146.8</v>
      </c>
    </row>
    <row r="281" spans="1:11" ht="22.5">
      <c r="A281" s="24" t="s">
        <v>56</v>
      </c>
      <c r="B281" s="9">
        <v>988</v>
      </c>
      <c r="C281" s="6" t="s">
        <v>38</v>
      </c>
      <c r="D281" s="6" t="s">
        <v>139</v>
      </c>
      <c r="E281" s="2">
        <v>240</v>
      </c>
      <c r="F281" s="2"/>
      <c r="G281" s="7">
        <f t="shared" si="81"/>
        <v>32885.300000000003</v>
      </c>
      <c r="H281" s="7">
        <f t="shared" si="81"/>
        <v>591.70000000000005</v>
      </c>
      <c r="I281" s="7">
        <f t="shared" si="81"/>
        <v>0</v>
      </c>
      <c r="J281" s="7">
        <f t="shared" si="81"/>
        <v>16146.8</v>
      </c>
      <c r="K281" s="7">
        <f t="shared" si="81"/>
        <v>16146.8</v>
      </c>
    </row>
    <row r="282" spans="1:11" ht="22.5">
      <c r="A282" s="24" t="s">
        <v>359</v>
      </c>
      <c r="B282" s="9">
        <v>988</v>
      </c>
      <c r="C282" s="6" t="s">
        <v>38</v>
      </c>
      <c r="D282" s="6" t="s">
        <v>139</v>
      </c>
      <c r="E282" s="2">
        <v>244</v>
      </c>
      <c r="F282" s="2"/>
      <c r="G282" s="7">
        <f>G283+G284</f>
        <v>32885.300000000003</v>
      </c>
      <c r="H282" s="7">
        <f>H283+H284</f>
        <v>591.70000000000005</v>
      </c>
      <c r="I282" s="7">
        <f>I283+I284</f>
        <v>0</v>
      </c>
      <c r="J282" s="7">
        <f>J283+J284</f>
        <v>16146.8</v>
      </c>
      <c r="K282" s="7">
        <f>K283+K284</f>
        <v>16146.8</v>
      </c>
    </row>
    <row r="283" spans="1:11" ht="22.5">
      <c r="A283" s="24" t="s">
        <v>101</v>
      </c>
      <c r="B283" s="9">
        <v>988</v>
      </c>
      <c r="C283" s="6" t="s">
        <v>38</v>
      </c>
      <c r="D283" s="6" t="s">
        <v>139</v>
      </c>
      <c r="E283" s="2">
        <v>244</v>
      </c>
      <c r="F283" s="2">
        <v>226</v>
      </c>
      <c r="G283" s="7">
        <f>H283+I283+J283+K283</f>
        <v>32885.300000000003</v>
      </c>
      <c r="H283" s="15">
        <v>591.70000000000005</v>
      </c>
      <c r="I283" s="15">
        <v>0</v>
      </c>
      <c r="J283" s="15">
        <v>16146.8</v>
      </c>
      <c r="K283" s="15">
        <v>16146.8</v>
      </c>
    </row>
    <row r="284" spans="1:11" ht="22.5" hidden="1">
      <c r="A284" s="47" t="s">
        <v>105</v>
      </c>
      <c r="B284" s="48">
        <v>988</v>
      </c>
      <c r="C284" s="52" t="s">
        <v>38</v>
      </c>
      <c r="D284" s="52" t="s">
        <v>139</v>
      </c>
      <c r="E284" s="53">
        <v>244</v>
      </c>
      <c r="F284" s="53">
        <v>310</v>
      </c>
      <c r="G284" s="50">
        <f>H284+I284+J284+K284</f>
        <v>0</v>
      </c>
      <c r="H284" s="51">
        <v>0</v>
      </c>
      <c r="I284" s="51">
        <v>0</v>
      </c>
      <c r="J284" s="51">
        <v>0</v>
      </c>
      <c r="K284" s="51">
        <v>0</v>
      </c>
    </row>
    <row r="285" spans="1:11" ht="22.5">
      <c r="A285" s="24" t="s">
        <v>65</v>
      </c>
      <c r="B285" s="9">
        <v>988</v>
      </c>
      <c r="C285" s="6" t="s">
        <v>38</v>
      </c>
      <c r="D285" s="6" t="s">
        <v>139</v>
      </c>
      <c r="E285" s="2">
        <v>800</v>
      </c>
      <c r="F285" s="2"/>
      <c r="G285" s="7">
        <f>G286</f>
        <v>694.99999999999989</v>
      </c>
      <c r="H285" s="7">
        <f t="shared" ref="G285:K288" si="82">H286</f>
        <v>0</v>
      </c>
      <c r="I285" s="7">
        <f t="shared" si="82"/>
        <v>519.4</v>
      </c>
      <c r="J285" s="7">
        <f t="shared" si="82"/>
        <v>87.8</v>
      </c>
      <c r="K285" s="7">
        <f t="shared" si="82"/>
        <v>87.8</v>
      </c>
    </row>
    <row r="286" spans="1:11" ht="22.5">
      <c r="A286" s="24" t="s">
        <v>42</v>
      </c>
      <c r="B286" s="9">
        <v>988</v>
      </c>
      <c r="C286" s="6" t="s">
        <v>38</v>
      </c>
      <c r="D286" s="6" t="s">
        <v>139</v>
      </c>
      <c r="E286" s="2">
        <v>850</v>
      </c>
      <c r="F286" s="2"/>
      <c r="G286" s="7">
        <f t="shared" si="82"/>
        <v>694.99999999999989</v>
      </c>
      <c r="H286" s="7">
        <f t="shared" si="82"/>
        <v>0</v>
      </c>
      <c r="I286" s="7">
        <f t="shared" si="82"/>
        <v>519.4</v>
      </c>
      <c r="J286" s="7">
        <f t="shared" si="82"/>
        <v>87.8</v>
      </c>
      <c r="K286" s="7">
        <f t="shared" si="82"/>
        <v>87.8</v>
      </c>
    </row>
    <row r="287" spans="1:11" ht="22.5">
      <c r="A287" s="24" t="s">
        <v>109</v>
      </c>
      <c r="B287" s="9">
        <v>988</v>
      </c>
      <c r="C287" s="6" t="s">
        <v>38</v>
      </c>
      <c r="D287" s="6" t="s">
        <v>139</v>
      </c>
      <c r="E287" s="2">
        <v>853</v>
      </c>
      <c r="F287" s="2"/>
      <c r="G287" s="7">
        <f t="shared" si="82"/>
        <v>694.99999999999989</v>
      </c>
      <c r="H287" s="7">
        <f t="shared" si="82"/>
        <v>0</v>
      </c>
      <c r="I287" s="7">
        <f t="shared" si="82"/>
        <v>519.4</v>
      </c>
      <c r="J287" s="7">
        <f t="shared" si="82"/>
        <v>87.8</v>
      </c>
      <c r="K287" s="7">
        <f t="shared" si="82"/>
        <v>87.8</v>
      </c>
    </row>
    <row r="288" spans="1:11" ht="22.5">
      <c r="A288" s="24" t="s">
        <v>103</v>
      </c>
      <c r="B288" s="9">
        <v>988</v>
      </c>
      <c r="C288" s="6" t="s">
        <v>38</v>
      </c>
      <c r="D288" s="6" t="s">
        <v>139</v>
      </c>
      <c r="E288" s="2">
        <v>853</v>
      </c>
      <c r="F288" s="2">
        <v>290</v>
      </c>
      <c r="G288" s="7">
        <f>G289</f>
        <v>694.99999999999989</v>
      </c>
      <c r="H288" s="7">
        <f t="shared" si="82"/>
        <v>0</v>
      </c>
      <c r="I288" s="7">
        <f t="shared" si="82"/>
        <v>519.4</v>
      </c>
      <c r="J288" s="7">
        <f t="shared" si="82"/>
        <v>87.8</v>
      </c>
      <c r="K288" s="7">
        <f t="shared" si="82"/>
        <v>87.8</v>
      </c>
    </row>
    <row r="289" spans="1:11" ht="22.5">
      <c r="A289" s="24" t="s">
        <v>283</v>
      </c>
      <c r="B289" s="9">
        <v>988</v>
      </c>
      <c r="C289" s="6" t="s">
        <v>38</v>
      </c>
      <c r="D289" s="6" t="s">
        <v>139</v>
      </c>
      <c r="E289" s="2">
        <v>853</v>
      </c>
      <c r="F289" s="2">
        <v>297</v>
      </c>
      <c r="G289" s="7">
        <f>H289+I289+J289+K289</f>
        <v>694.99999999999989</v>
      </c>
      <c r="H289" s="15">
        <v>0</v>
      </c>
      <c r="I289" s="15">
        <v>519.4</v>
      </c>
      <c r="J289" s="15">
        <v>87.8</v>
      </c>
      <c r="K289" s="15">
        <v>87.8</v>
      </c>
    </row>
    <row r="290" spans="1:11" ht="22.5">
      <c r="A290" s="24" t="s">
        <v>84</v>
      </c>
      <c r="B290" s="9">
        <v>988</v>
      </c>
      <c r="C290" s="6" t="s">
        <v>38</v>
      </c>
      <c r="D290" s="6" t="s">
        <v>140</v>
      </c>
      <c r="E290" s="2"/>
      <c r="F290" s="2"/>
      <c r="G290" s="7">
        <f>G291</f>
        <v>300</v>
      </c>
      <c r="H290" s="7">
        <f>H291</f>
        <v>0</v>
      </c>
      <c r="I290" s="7">
        <f>I291</f>
        <v>0</v>
      </c>
      <c r="J290" s="7">
        <f>J291</f>
        <v>200</v>
      </c>
      <c r="K290" s="7">
        <f>K291</f>
        <v>100</v>
      </c>
    </row>
    <row r="291" spans="1:11" ht="22.5">
      <c r="A291" s="24" t="s">
        <v>80</v>
      </c>
      <c r="B291" s="9">
        <v>988</v>
      </c>
      <c r="C291" s="6" t="s">
        <v>38</v>
      </c>
      <c r="D291" s="6" t="s">
        <v>140</v>
      </c>
      <c r="E291" s="2">
        <v>200</v>
      </c>
      <c r="F291" s="2"/>
      <c r="G291" s="7">
        <f t="shared" ref="G291:K293" si="83">G292</f>
        <v>300</v>
      </c>
      <c r="H291" s="7">
        <f t="shared" si="83"/>
        <v>0</v>
      </c>
      <c r="I291" s="7">
        <f t="shared" si="83"/>
        <v>0</v>
      </c>
      <c r="J291" s="7">
        <f t="shared" si="83"/>
        <v>200</v>
      </c>
      <c r="K291" s="7">
        <f t="shared" si="83"/>
        <v>100</v>
      </c>
    </row>
    <row r="292" spans="1:11" ht="22.5">
      <c r="A292" s="24" t="s">
        <v>56</v>
      </c>
      <c r="B292" s="9">
        <v>988</v>
      </c>
      <c r="C292" s="6" t="s">
        <v>38</v>
      </c>
      <c r="D292" s="6" t="s">
        <v>140</v>
      </c>
      <c r="E292" s="2">
        <v>240</v>
      </c>
      <c r="F292" s="2"/>
      <c r="G292" s="7">
        <f t="shared" si="83"/>
        <v>300</v>
      </c>
      <c r="H292" s="7">
        <f t="shared" si="83"/>
        <v>0</v>
      </c>
      <c r="I292" s="7">
        <f t="shared" si="83"/>
        <v>0</v>
      </c>
      <c r="J292" s="7">
        <f t="shared" si="83"/>
        <v>200</v>
      </c>
      <c r="K292" s="7">
        <f t="shared" si="83"/>
        <v>100</v>
      </c>
    </row>
    <row r="293" spans="1:11" ht="22.5">
      <c r="A293" s="24" t="s">
        <v>359</v>
      </c>
      <c r="B293" s="9">
        <v>988</v>
      </c>
      <c r="C293" s="6" t="s">
        <v>38</v>
      </c>
      <c r="D293" s="6" t="s">
        <v>140</v>
      </c>
      <c r="E293" s="2">
        <v>244</v>
      </c>
      <c r="F293" s="2"/>
      <c r="G293" s="7">
        <f>G294</f>
        <v>300</v>
      </c>
      <c r="H293" s="7">
        <f>H294</f>
        <v>0</v>
      </c>
      <c r="I293" s="7">
        <f t="shared" si="83"/>
        <v>0</v>
      </c>
      <c r="J293" s="7">
        <f t="shared" si="83"/>
        <v>200</v>
      </c>
      <c r="K293" s="7">
        <f t="shared" si="83"/>
        <v>100</v>
      </c>
    </row>
    <row r="294" spans="1:11" ht="22.5">
      <c r="A294" s="24" t="s">
        <v>100</v>
      </c>
      <c r="B294" s="9">
        <v>988</v>
      </c>
      <c r="C294" s="6" t="s">
        <v>38</v>
      </c>
      <c r="D294" s="6" t="s">
        <v>140</v>
      </c>
      <c r="E294" s="2">
        <v>244</v>
      </c>
      <c r="F294" s="2">
        <v>225</v>
      </c>
      <c r="G294" s="7">
        <f>H294+I294+J294+K294</f>
        <v>300</v>
      </c>
      <c r="H294" s="15">
        <v>0</v>
      </c>
      <c r="I294" s="15">
        <v>0</v>
      </c>
      <c r="J294" s="15">
        <v>200</v>
      </c>
      <c r="K294" s="15">
        <v>100</v>
      </c>
    </row>
    <row r="295" spans="1:11" ht="45">
      <c r="A295" s="24" t="s">
        <v>91</v>
      </c>
      <c r="B295" s="9">
        <v>988</v>
      </c>
      <c r="C295" s="6" t="s">
        <v>38</v>
      </c>
      <c r="D295" s="6" t="s">
        <v>141</v>
      </c>
      <c r="E295" s="2"/>
      <c r="F295" s="2"/>
      <c r="G295" s="7">
        <f>G296+G303</f>
        <v>2250</v>
      </c>
      <c r="H295" s="7">
        <f>H296+H303</f>
        <v>73.099999999999994</v>
      </c>
      <c r="I295" s="7">
        <f>I296+I303</f>
        <v>92</v>
      </c>
      <c r="J295" s="7">
        <f>J296+J303</f>
        <v>1052.3999999999999</v>
      </c>
      <c r="K295" s="7">
        <f>K296+K303</f>
        <v>1032.5</v>
      </c>
    </row>
    <row r="296" spans="1:11" ht="22.5">
      <c r="A296" s="24" t="s">
        <v>80</v>
      </c>
      <c r="B296" s="9">
        <v>988</v>
      </c>
      <c r="C296" s="6" t="s">
        <v>38</v>
      </c>
      <c r="D296" s="6" t="s">
        <v>141</v>
      </c>
      <c r="E296" s="2">
        <v>200</v>
      </c>
      <c r="F296" s="2"/>
      <c r="G296" s="7">
        <f t="shared" ref="G296:K297" si="84">G297</f>
        <v>2170</v>
      </c>
      <c r="H296" s="7">
        <f t="shared" si="84"/>
        <v>66.599999999999994</v>
      </c>
      <c r="I296" s="7">
        <f t="shared" si="84"/>
        <v>85</v>
      </c>
      <c r="J296" s="7">
        <f t="shared" si="84"/>
        <v>1019.1999999999999</v>
      </c>
      <c r="K296" s="7">
        <f t="shared" si="84"/>
        <v>999.19999999999993</v>
      </c>
    </row>
    <row r="297" spans="1:11" ht="22.5">
      <c r="A297" s="24" t="s">
        <v>56</v>
      </c>
      <c r="B297" s="9">
        <v>988</v>
      </c>
      <c r="C297" s="6" t="s">
        <v>38</v>
      </c>
      <c r="D297" s="6" t="s">
        <v>141</v>
      </c>
      <c r="E297" s="2">
        <v>240</v>
      </c>
      <c r="F297" s="2"/>
      <c r="G297" s="7">
        <f t="shared" si="84"/>
        <v>2170</v>
      </c>
      <c r="H297" s="7">
        <f t="shared" si="84"/>
        <v>66.599999999999994</v>
      </c>
      <c r="I297" s="7">
        <f t="shared" si="84"/>
        <v>85</v>
      </c>
      <c r="J297" s="7">
        <f t="shared" si="84"/>
        <v>1019.1999999999999</v>
      </c>
      <c r="K297" s="7">
        <f t="shared" si="84"/>
        <v>999.19999999999993</v>
      </c>
    </row>
    <row r="298" spans="1:11" ht="22.5">
      <c r="A298" s="24" t="s">
        <v>359</v>
      </c>
      <c r="B298" s="9">
        <v>988</v>
      </c>
      <c r="C298" s="6" t="s">
        <v>38</v>
      </c>
      <c r="D298" s="6" t="s">
        <v>141</v>
      </c>
      <c r="E298" s="2">
        <v>244</v>
      </c>
      <c r="F298" s="2"/>
      <c r="G298" s="7">
        <f>G299+G301+G302+G300</f>
        <v>2170</v>
      </c>
      <c r="H298" s="7">
        <f>H299+H301+H302+H300</f>
        <v>66.599999999999994</v>
      </c>
      <c r="I298" s="7">
        <f>I299+I301+I302+I300</f>
        <v>85</v>
      </c>
      <c r="J298" s="7">
        <f>J299+J301+J302+J300</f>
        <v>1019.1999999999999</v>
      </c>
      <c r="K298" s="7">
        <f>K299+K301+K302+K300</f>
        <v>999.19999999999993</v>
      </c>
    </row>
    <row r="299" spans="1:11" ht="22.5">
      <c r="A299" s="24" t="s">
        <v>100</v>
      </c>
      <c r="B299" s="9">
        <v>988</v>
      </c>
      <c r="C299" s="6" t="s">
        <v>38</v>
      </c>
      <c r="D299" s="6" t="s">
        <v>141</v>
      </c>
      <c r="E299" s="2">
        <v>244</v>
      </c>
      <c r="F299" s="2">
        <v>225</v>
      </c>
      <c r="G299" s="7">
        <f>H299+I299+J299+K299</f>
        <v>1200</v>
      </c>
      <c r="H299" s="15">
        <v>66.599999999999994</v>
      </c>
      <c r="I299" s="15">
        <v>74.599999999999994</v>
      </c>
      <c r="J299" s="15">
        <v>529.4</v>
      </c>
      <c r="K299" s="15">
        <v>529.4</v>
      </c>
    </row>
    <row r="300" spans="1:11" ht="22.5">
      <c r="A300" s="24" t="s">
        <v>101</v>
      </c>
      <c r="B300" s="9">
        <v>988</v>
      </c>
      <c r="C300" s="6" t="s">
        <v>38</v>
      </c>
      <c r="D300" s="6" t="s">
        <v>141</v>
      </c>
      <c r="E300" s="2">
        <v>244</v>
      </c>
      <c r="F300" s="2">
        <v>226</v>
      </c>
      <c r="G300" s="7">
        <f>H300+I300+J300+K300</f>
        <v>20</v>
      </c>
      <c r="H300" s="15">
        <v>0</v>
      </c>
      <c r="I300" s="15">
        <v>0</v>
      </c>
      <c r="J300" s="15">
        <v>20</v>
      </c>
      <c r="K300" s="15">
        <v>0</v>
      </c>
    </row>
    <row r="301" spans="1:11" ht="22.5">
      <c r="A301" s="24" t="s">
        <v>105</v>
      </c>
      <c r="B301" s="9">
        <v>988</v>
      </c>
      <c r="C301" s="6" t="s">
        <v>38</v>
      </c>
      <c r="D301" s="6" t="s">
        <v>141</v>
      </c>
      <c r="E301" s="2">
        <v>244</v>
      </c>
      <c r="F301" s="2">
        <v>310</v>
      </c>
      <c r="G301" s="7">
        <f>H301+I301+J301+K301</f>
        <v>800</v>
      </c>
      <c r="H301" s="15">
        <v>0</v>
      </c>
      <c r="I301" s="15">
        <v>0</v>
      </c>
      <c r="J301" s="15">
        <v>400</v>
      </c>
      <c r="K301" s="15">
        <v>400</v>
      </c>
    </row>
    <row r="302" spans="1:11" ht="22.5">
      <c r="A302" s="24" t="s">
        <v>282</v>
      </c>
      <c r="B302" s="9">
        <v>988</v>
      </c>
      <c r="C302" s="6" t="s">
        <v>38</v>
      </c>
      <c r="D302" s="6" t="s">
        <v>141</v>
      </c>
      <c r="E302" s="2">
        <v>244</v>
      </c>
      <c r="F302" s="2">
        <v>346</v>
      </c>
      <c r="G302" s="7">
        <f>H302+I302+J302+K302</f>
        <v>150</v>
      </c>
      <c r="H302" s="15">
        <v>0</v>
      </c>
      <c r="I302" s="15">
        <v>10.4</v>
      </c>
      <c r="J302" s="15">
        <v>69.8</v>
      </c>
      <c r="K302" s="15">
        <v>69.8</v>
      </c>
    </row>
    <row r="303" spans="1:11" ht="22.5">
      <c r="A303" s="24" t="s">
        <v>65</v>
      </c>
      <c r="B303" s="9">
        <v>988</v>
      </c>
      <c r="C303" s="6" t="s">
        <v>38</v>
      </c>
      <c r="D303" s="6" t="s">
        <v>141</v>
      </c>
      <c r="E303" s="2">
        <v>800</v>
      </c>
      <c r="F303" s="2"/>
      <c r="G303" s="7">
        <f>G304</f>
        <v>80</v>
      </c>
      <c r="H303" s="7">
        <f t="shared" ref="G303:K306" si="85">H304</f>
        <v>6.5</v>
      </c>
      <c r="I303" s="7">
        <f t="shared" si="85"/>
        <v>7</v>
      </c>
      <c r="J303" s="7">
        <f t="shared" si="85"/>
        <v>33.200000000000003</v>
      </c>
      <c r="K303" s="7">
        <f t="shared" si="85"/>
        <v>33.299999999999997</v>
      </c>
    </row>
    <row r="304" spans="1:11" ht="22.5">
      <c r="A304" s="24" t="s">
        <v>42</v>
      </c>
      <c r="B304" s="9">
        <v>988</v>
      </c>
      <c r="C304" s="6" t="s">
        <v>38</v>
      </c>
      <c r="D304" s="6" t="s">
        <v>141</v>
      </c>
      <c r="E304" s="2">
        <v>850</v>
      </c>
      <c r="F304" s="2"/>
      <c r="G304" s="7">
        <f t="shared" si="85"/>
        <v>80</v>
      </c>
      <c r="H304" s="7">
        <f t="shared" si="85"/>
        <v>6.5</v>
      </c>
      <c r="I304" s="7">
        <f t="shared" si="85"/>
        <v>7</v>
      </c>
      <c r="J304" s="7">
        <f t="shared" si="85"/>
        <v>33.200000000000003</v>
      </c>
      <c r="K304" s="7">
        <f t="shared" si="85"/>
        <v>33.299999999999997</v>
      </c>
    </row>
    <row r="305" spans="1:11" ht="22.5">
      <c r="A305" s="24" t="s">
        <v>107</v>
      </c>
      <c r="B305" s="9">
        <v>988</v>
      </c>
      <c r="C305" s="6" t="s">
        <v>38</v>
      </c>
      <c r="D305" s="6" t="s">
        <v>141</v>
      </c>
      <c r="E305" s="2">
        <v>851</v>
      </c>
      <c r="F305" s="2"/>
      <c r="G305" s="7">
        <f t="shared" si="85"/>
        <v>80</v>
      </c>
      <c r="H305" s="7">
        <f t="shared" si="85"/>
        <v>6.5</v>
      </c>
      <c r="I305" s="7">
        <f t="shared" si="85"/>
        <v>7</v>
      </c>
      <c r="J305" s="7">
        <f t="shared" si="85"/>
        <v>33.200000000000003</v>
      </c>
      <c r="K305" s="7">
        <f t="shared" si="85"/>
        <v>33.299999999999997</v>
      </c>
    </row>
    <row r="306" spans="1:11" ht="22.5">
      <c r="A306" s="24" t="s">
        <v>103</v>
      </c>
      <c r="B306" s="9">
        <v>988</v>
      </c>
      <c r="C306" s="6" t="s">
        <v>38</v>
      </c>
      <c r="D306" s="6" t="s">
        <v>141</v>
      </c>
      <c r="E306" s="2">
        <v>851</v>
      </c>
      <c r="F306" s="2">
        <v>290</v>
      </c>
      <c r="G306" s="7">
        <f>G307</f>
        <v>80</v>
      </c>
      <c r="H306" s="7">
        <f t="shared" si="85"/>
        <v>6.5</v>
      </c>
      <c r="I306" s="7">
        <f t="shared" si="85"/>
        <v>7</v>
      </c>
      <c r="J306" s="7">
        <f t="shared" si="85"/>
        <v>33.200000000000003</v>
      </c>
      <c r="K306" s="7">
        <f t="shared" si="85"/>
        <v>33.299999999999997</v>
      </c>
    </row>
    <row r="307" spans="1:11" ht="22.5">
      <c r="A307" s="24" t="s">
        <v>198</v>
      </c>
      <c r="B307" s="9">
        <v>988</v>
      </c>
      <c r="C307" s="6" t="s">
        <v>38</v>
      </c>
      <c r="D307" s="6" t="s">
        <v>141</v>
      </c>
      <c r="E307" s="2">
        <v>851</v>
      </c>
      <c r="F307" s="2">
        <v>291</v>
      </c>
      <c r="G307" s="7">
        <f>H307+I307+J307+K307</f>
        <v>80</v>
      </c>
      <c r="H307" s="15">
        <v>6.5</v>
      </c>
      <c r="I307" s="15">
        <v>7</v>
      </c>
      <c r="J307" s="15">
        <v>33.200000000000003</v>
      </c>
      <c r="K307" s="15">
        <v>33.299999999999997</v>
      </c>
    </row>
    <row r="308" spans="1:11" ht="32.25" hidden="1">
      <c r="A308" s="22" t="s">
        <v>162</v>
      </c>
      <c r="B308" s="9">
        <v>988</v>
      </c>
      <c r="C308" s="6" t="s">
        <v>38</v>
      </c>
      <c r="D308" s="6" t="s">
        <v>180</v>
      </c>
      <c r="E308" s="2"/>
      <c r="F308" s="2"/>
      <c r="G308" s="7">
        <f>G309</f>
        <v>0</v>
      </c>
      <c r="H308" s="7">
        <f>H309</f>
        <v>0</v>
      </c>
      <c r="I308" s="7">
        <f>I309</f>
        <v>0</v>
      </c>
      <c r="J308" s="7">
        <f>J309</f>
        <v>0</v>
      </c>
      <c r="K308" s="7">
        <f>K309</f>
        <v>0</v>
      </c>
    </row>
    <row r="309" spans="1:11" ht="101.25" hidden="1">
      <c r="A309" s="24" t="s">
        <v>85</v>
      </c>
      <c r="B309" s="9">
        <v>988</v>
      </c>
      <c r="C309" s="6" t="s">
        <v>38</v>
      </c>
      <c r="D309" s="6" t="s">
        <v>142</v>
      </c>
      <c r="E309" s="2"/>
      <c r="F309" s="2"/>
      <c r="G309" s="7">
        <f t="shared" ref="G309:K312" si="86">G310</f>
        <v>0</v>
      </c>
      <c r="H309" s="7">
        <f t="shared" si="86"/>
        <v>0</v>
      </c>
      <c r="I309" s="7">
        <f t="shared" si="86"/>
        <v>0</v>
      </c>
      <c r="J309" s="7">
        <f t="shared" si="86"/>
        <v>0</v>
      </c>
      <c r="K309" s="7">
        <f t="shared" si="86"/>
        <v>0</v>
      </c>
    </row>
    <row r="310" spans="1:11" ht="22.5" hidden="1">
      <c r="A310" s="24" t="s">
        <v>80</v>
      </c>
      <c r="B310" s="9">
        <v>988</v>
      </c>
      <c r="C310" s="6" t="s">
        <v>38</v>
      </c>
      <c r="D310" s="6" t="s">
        <v>142</v>
      </c>
      <c r="E310" s="2">
        <v>200</v>
      </c>
      <c r="F310" s="2"/>
      <c r="G310" s="7">
        <f t="shared" si="86"/>
        <v>0</v>
      </c>
      <c r="H310" s="7">
        <f t="shared" si="86"/>
        <v>0</v>
      </c>
      <c r="I310" s="7">
        <f t="shared" si="86"/>
        <v>0</v>
      </c>
      <c r="J310" s="7">
        <f t="shared" si="86"/>
        <v>0</v>
      </c>
      <c r="K310" s="7">
        <f t="shared" si="86"/>
        <v>0</v>
      </c>
    </row>
    <row r="311" spans="1:11" ht="22.5" hidden="1">
      <c r="A311" s="24" t="s">
        <v>56</v>
      </c>
      <c r="B311" s="9">
        <v>988</v>
      </c>
      <c r="C311" s="6" t="s">
        <v>38</v>
      </c>
      <c r="D311" s="6" t="s">
        <v>142</v>
      </c>
      <c r="E311" s="2">
        <v>240</v>
      </c>
      <c r="F311" s="2"/>
      <c r="G311" s="7">
        <f t="shared" si="86"/>
        <v>0</v>
      </c>
      <c r="H311" s="7">
        <f t="shared" si="86"/>
        <v>0</v>
      </c>
      <c r="I311" s="7">
        <f t="shared" si="86"/>
        <v>0</v>
      </c>
      <c r="J311" s="7">
        <f t="shared" si="86"/>
        <v>0</v>
      </c>
      <c r="K311" s="7">
        <f t="shared" si="86"/>
        <v>0</v>
      </c>
    </row>
    <row r="312" spans="1:11" ht="22.5" hidden="1">
      <c r="A312" s="24" t="s">
        <v>98</v>
      </c>
      <c r="B312" s="9">
        <v>988</v>
      </c>
      <c r="C312" s="6" t="s">
        <v>38</v>
      </c>
      <c r="D312" s="6" t="s">
        <v>142</v>
      </c>
      <c r="E312" s="2">
        <v>244</v>
      </c>
      <c r="F312" s="2"/>
      <c r="G312" s="7">
        <f t="shared" si="86"/>
        <v>0</v>
      </c>
      <c r="H312" s="7">
        <f t="shared" si="86"/>
        <v>0</v>
      </c>
      <c r="I312" s="7">
        <f t="shared" si="86"/>
        <v>0</v>
      </c>
      <c r="J312" s="7">
        <f t="shared" si="86"/>
        <v>0</v>
      </c>
      <c r="K312" s="7">
        <f t="shared" si="86"/>
        <v>0</v>
      </c>
    </row>
    <row r="313" spans="1:11" ht="22.5" hidden="1">
      <c r="A313" s="24" t="s">
        <v>101</v>
      </c>
      <c r="B313" s="9">
        <v>988</v>
      </c>
      <c r="C313" s="6" t="s">
        <v>38</v>
      </c>
      <c r="D313" s="6" t="s">
        <v>142</v>
      </c>
      <c r="E313" s="2">
        <v>244</v>
      </c>
      <c r="F313" s="2">
        <v>226</v>
      </c>
      <c r="G313" s="7">
        <f>H313+I313+J313+K313</f>
        <v>0</v>
      </c>
      <c r="H313" s="15">
        <v>0</v>
      </c>
      <c r="I313" s="15">
        <v>0</v>
      </c>
      <c r="J313" s="15">
        <v>0</v>
      </c>
      <c r="K313" s="15">
        <v>0</v>
      </c>
    </row>
    <row r="314" spans="1:11" ht="32.25">
      <c r="A314" s="22" t="s">
        <v>320</v>
      </c>
      <c r="B314" s="9">
        <v>988</v>
      </c>
      <c r="C314" s="6" t="s">
        <v>38</v>
      </c>
      <c r="D314" s="6" t="s">
        <v>181</v>
      </c>
      <c r="E314" s="2"/>
      <c r="F314" s="2"/>
      <c r="G314" s="7">
        <f>G315+G321</f>
        <v>3509.5</v>
      </c>
      <c r="H314" s="7">
        <f>H315+H321</f>
        <v>287</v>
      </c>
      <c r="I314" s="7">
        <f>I315+I321</f>
        <v>1110.3999999999999</v>
      </c>
      <c r="J314" s="7">
        <f>J315+J321</f>
        <v>1108.5</v>
      </c>
      <c r="K314" s="7">
        <f>K315+K321</f>
        <v>1003.6</v>
      </c>
    </row>
    <row r="315" spans="1:11" ht="123.75">
      <c r="A315" s="39" t="s">
        <v>192</v>
      </c>
      <c r="B315" s="9">
        <v>988</v>
      </c>
      <c r="C315" s="6" t="s">
        <v>38</v>
      </c>
      <c r="D315" s="6" t="s">
        <v>143</v>
      </c>
      <c r="E315" s="2"/>
      <c r="F315" s="2"/>
      <c r="G315" s="7">
        <f>G316</f>
        <v>3404.5</v>
      </c>
      <c r="H315" s="7">
        <f>H316</f>
        <v>287</v>
      </c>
      <c r="I315" s="7">
        <f>I316</f>
        <v>1110.3999999999999</v>
      </c>
      <c r="J315" s="7">
        <f>J316</f>
        <v>1003.5</v>
      </c>
      <c r="K315" s="7">
        <f>K316</f>
        <v>1003.6</v>
      </c>
    </row>
    <row r="316" spans="1:11" ht="22.5">
      <c r="A316" s="24" t="s">
        <v>80</v>
      </c>
      <c r="B316" s="9">
        <v>988</v>
      </c>
      <c r="C316" s="6" t="s">
        <v>38</v>
      </c>
      <c r="D316" s="6" t="s">
        <v>143</v>
      </c>
      <c r="E316" s="2">
        <v>200</v>
      </c>
      <c r="F316" s="2"/>
      <c r="G316" s="7">
        <f t="shared" ref="G316:K317" si="87">G317</f>
        <v>3404.5</v>
      </c>
      <c r="H316" s="7">
        <f t="shared" si="87"/>
        <v>287</v>
      </c>
      <c r="I316" s="7">
        <f t="shared" si="87"/>
        <v>1110.3999999999999</v>
      </c>
      <c r="J316" s="7">
        <f t="shared" si="87"/>
        <v>1003.5</v>
      </c>
      <c r="K316" s="7">
        <f t="shared" si="87"/>
        <v>1003.6</v>
      </c>
    </row>
    <row r="317" spans="1:11" ht="22.5">
      <c r="A317" s="24" t="s">
        <v>56</v>
      </c>
      <c r="B317" s="9">
        <v>988</v>
      </c>
      <c r="C317" s="6" t="s">
        <v>38</v>
      </c>
      <c r="D317" s="6" t="s">
        <v>143</v>
      </c>
      <c r="E317" s="2">
        <v>240</v>
      </c>
      <c r="F317" s="2"/>
      <c r="G317" s="7">
        <f t="shared" si="87"/>
        <v>3404.5</v>
      </c>
      <c r="H317" s="7">
        <f t="shared" si="87"/>
        <v>287</v>
      </c>
      <c r="I317" s="7">
        <f t="shared" si="87"/>
        <v>1110.3999999999999</v>
      </c>
      <c r="J317" s="7">
        <f t="shared" si="87"/>
        <v>1003.5</v>
      </c>
      <c r="K317" s="7">
        <f t="shared" si="87"/>
        <v>1003.6</v>
      </c>
    </row>
    <row r="318" spans="1:11" ht="22.5">
      <c r="A318" s="24" t="s">
        <v>359</v>
      </c>
      <c r="B318" s="9">
        <v>988</v>
      </c>
      <c r="C318" s="6" t="s">
        <v>38</v>
      </c>
      <c r="D318" s="6" t="s">
        <v>143</v>
      </c>
      <c r="E318" s="2">
        <v>244</v>
      </c>
      <c r="F318" s="2"/>
      <c r="G318" s="7">
        <f>G319+G320</f>
        <v>3404.5</v>
      </c>
      <c r="H318" s="7">
        <f>H319+H320</f>
        <v>287</v>
      </c>
      <c r="I318" s="7">
        <f>I319+I320</f>
        <v>1110.3999999999999</v>
      </c>
      <c r="J318" s="7">
        <f>J319+J320</f>
        <v>1003.5</v>
      </c>
      <c r="K318" s="7">
        <f>K319+K320</f>
        <v>1003.6</v>
      </c>
    </row>
    <row r="319" spans="1:11" ht="22.5">
      <c r="A319" s="24" t="s">
        <v>101</v>
      </c>
      <c r="B319" s="9">
        <v>988</v>
      </c>
      <c r="C319" s="6" t="s">
        <v>38</v>
      </c>
      <c r="D319" s="6" t="s">
        <v>143</v>
      </c>
      <c r="E319" s="2">
        <v>244</v>
      </c>
      <c r="F319" s="2">
        <v>226</v>
      </c>
      <c r="G319" s="7">
        <f>H319+I319+J319+K319</f>
        <v>3154.5</v>
      </c>
      <c r="H319" s="15">
        <v>287</v>
      </c>
      <c r="I319" s="15">
        <v>1060.5999999999999</v>
      </c>
      <c r="J319" s="15">
        <v>903.4</v>
      </c>
      <c r="K319" s="15">
        <v>903.5</v>
      </c>
    </row>
    <row r="320" spans="1:11" ht="22.5">
      <c r="A320" s="24" t="s">
        <v>282</v>
      </c>
      <c r="B320" s="9">
        <v>988</v>
      </c>
      <c r="C320" s="6" t="s">
        <v>38</v>
      </c>
      <c r="D320" s="6" t="s">
        <v>143</v>
      </c>
      <c r="E320" s="2">
        <v>244</v>
      </c>
      <c r="F320" s="2">
        <v>346</v>
      </c>
      <c r="G320" s="7">
        <f>H320+I320+J320+K320</f>
        <v>249.99999999999997</v>
      </c>
      <c r="H320" s="15">
        <v>0</v>
      </c>
      <c r="I320" s="15">
        <v>49.8</v>
      </c>
      <c r="J320" s="15">
        <v>100.1</v>
      </c>
      <c r="K320" s="15">
        <v>100.1</v>
      </c>
    </row>
    <row r="321" spans="1:11" ht="45">
      <c r="A321" s="24" t="s">
        <v>86</v>
      </c>
      <c r="B321" s="9">
        <v>988</v>
      </c>
      <c r="C321" s="6" t="s">
        <v>38</v>
      </c>
      <c r="D321" s="6" t="s">
        <v>144</v>
      </c>
      <c r="E321" s="2"/>
      <c r="F321" s="2"/>
      <c r="G321" s="7">
        <f>G322</f>
        <v>105</v>
      </c>
      <c r="H321" s="7">
        <f>H322</f>
        <v>0</v>
      </c>
      <c r="I321" s="7">
        <f>I322</f>
        <v>0</v>
      </c>
      <c r="J321" s="7">
        <f>J322</f>
        <v>105</v>
      </c>
      <c r="K321" s="7">
        <f>K322</f>
        <v>0</v>
      </c>
    </row>
    <row r="322" spans="1:11" ht="22.5">
      <c r="A322" s="24" t="s">
        <v>80</v>
      </c>
      <c r="B322" s="9">
        <v>988</v>
      </c>
      <c r="C322" s="6" t="s">
        <v>38</v>
      </c>
      <c r="D322" s="6" t="s">
        <v>144</v>
      </c>
      <c r="E322" s="2">
        <v>200</v>
      </c>
      <c r="F322" s="2"/>
      <c r="G322" s="7">
        <f t="shared" ref="G322:K324" si="88">G323</f>
        <v>105</v>
      </c>
      <c r="H322" s="7">
        <f t="shared" si="88"/>
        <v>0</v>
      </c>
      <c r="I322" s="7">
        <f t="shared" si="88"/>
        <v>0</v>
      </c>
      <c r="J322" s="7">
        <f t="shared" si="88"/>
        <v>105</v>
      </c>
      <c r="K322" s="7">
        <f t="shared" si="88"/>
        <v>0</v>
      </c>
    </row>
    <row r="323" spans="1:11" ht="22.5">
      <c r="A323" s="24" t="s">
        <v>56</v>
      </c>
      <c r="B323" s="9">
        <v>988</v>
      </c>
      <c r="C323" s="6" t="s">
        <v>38</v>
      </c>
      <c r="D323" s="6" t="s">
        <v>144</v>
      </c>
      <c r="E323" s="2">
        <v>240</v>
      </c>
      <c r="F323" s="2"/>
      <c r="G323" s="7">
        <f t="shared" si="88"/>
        <v>105</v>
      </c>
      <c r="H323" s="7">
        <f t="shared" si="88"/>
        <v>0</v>
      </c>
      <c r="I323" s="7">
        <f t="shared" si="88"/>
        <v>0</v>
      </c>
      <c r="J323" s="7">
        <f t="shared" si="88"/>
        <v>105</v>
      </c>
      <c r="K323" s="7">
        <f t="shared" si="88"/>
        <v>0</v>
      </c>
    </row>
    <row r="324" spans="1:11" ht="22.5">
      <c r="A324" s="24" t="s">
        <v>359</v>
      </c>
      <c r="B324" s="9">
        <v>988</v>
      </c>
      <c r="C324" s="6" t="s">
        <v>38</v>
      </c>
      <c r="D324" s="6" t="s">
        <v>144</v>
      </c>
      <c r="E324" s="2">
        <v>244</v>
      </c>
      <c r="F324" s="2"/>
      <c r="G324" s="7">
        <f>G325</f>
        <v>105</v>
      </c>
      <c r="H324" s="7">
        <f>H325</f>
        <v>0</v>
      </c>
      <c r="I324" s="7">
        <f t="shared" si="88"/>
        <v>0</v>
      </c>
      <c r="J324" s="7">
        <f t="shared" si="88"/>
        <v>105</v>
      </c>
      <c r="K324" s="7">
        <f t="shared" si="88"/>
        <v>0</v>
      </c>
    </row>
    <row r="325" spans="1:11" ht="22.5">
      <c r="A325" s="24" t="s">
        <v>101</v>
      </c>
      <c r="B325" s="9">
        <v>988</v>
      </c>
      <c r="C325" s="6" t="s">
        <v>38</v>
      </c>
      <c r="D325" s="6" t="s">
        <v>144</v>
      </c>
      <c r="E325" s="2">
        <v>244</v>
      </c>
      <c r="F325" s="2">
        <v>226</v>
      </c>
      <c r="G325" s="7">
        <f>H325+I325+J325+K325</f>
        <v>105</v>
      </c>
      <c r="H325" s="15">
        <v>0</v>
      </c>
      <c r="I325" s="15">
        <v>0</v>
      </c>
      <c r="J325" s="15">
        <v>105</v>
      </c>
      <c r="K325" s="15">
        <v>0</v>
      </c>
    </row>
    <row r="326" spans="1:11" ht="22.5">
      <c r="A326" s="22" t="s">
        <v>163</v>
      </c>
      <c r="B326" s="9">
        <v>988</v>
      </c>
      <c r="C326" s="6" t="s">
        <v>38</v>
      </c>
      <c r="D326" s="6" t="s">
        <v>173</v>
      </c>
      <c r="E326" s="2"/>
      <c r="F326" s="2"/>
      <c r="G326" s="7">
        <f>G327+G334+G340+G348+G355</f>
        <v>8412.7000000000007</v>
      </c>
      <c r="H326" s="7">
        <f t="shared" ref="H326:K326" si="89">H327+H334+H340+H348+H355</f>
        <v>482.90000000000003</v>
      </c>
      <c r="I326" s="7">
        <f t="shared" si="89"/>
        <v>3144.6000000000004</v>
      </c>
      <c r="J326" s="7">
        <f t="shared" si="89"/>
        <v>2473.9</v>
      </c>
      <c r="K326" s="7">
        <f t="shared" si="89"/>
        <v>2311.3000000000002</v>
      </c>
    </row>
    <row r="327" spans="1:11" ht="22.5">
      <c r="A327" s="24" t="s">
        <v>87</v>
      </c>
      <c r="B327" s="9">
        <v>988</v>
      </c>
      <c r="C327" s="6" t="s">
        <v>38</v>
      </c>
      <c r="D327" s="6" t="s">
        <v>145</v>
      </c>
      <c r="E327" s="2"/>
      <c r="F327" s="2"/>
      <c r="G327" s="7">
        <f t="shared" ref="G327:K329" si="90">G328</f>
        <v>4420</v>
      </c>
      <c r="H327" s="7">
        <f t="shared" si="90"/>
        <v>0</v>
      </c>
      <c r="I327" s="7">
        <f t="shared" si="90"/>
        <v>2348.9</v>
      </c>
      <c r="J327" s="7">
        <f t="shared" si="90"/>
        <v>1035.5999999999999</v>
      </c>
      <c r="K327" s="7">
        <f t="shared" si="90"/>
        <v>1035.5</v>
      </c>
    </row>
    <row r="328" spans="1:11" ht="22.5">
      <c r="A328" s="24" t="s">
        <v>80</v>
      </c>
      <c r="B328" s="9">
        <v>988</v>
      </c>
      <c r="C328" s="6" t="s">
        <v>38</v>
      </c>
      <c r="D328" s="6" t="s">
        <v>145</v>
      </c>
      <c r="E328" s="2">
        <v>200</v>
      </c>
      <c r="F328" s="2"/>
      <c r="G328" s="7">
        <f t="shared" si="90"/>
        <v>4420</v>
      </c>
      <c r="H328" s="7">
        <f t="shared" si="90"/>
        <v>0</v>
      </c>
      <c r="I328" s="7">
        <f t="shared" si="90"/>
        <v>2348.9</v>
      </c>
      <c r="J328" s="7">
        <f t="shared" si="90"/>
        <v>1035.5999999999999</v>
      </c>
      <c r="K328" s="7">
        <f t="shared" si="90"/>
        <v>1035.5</v>
      </c>
    </row>
    <row r="329" spans="1:11" ht="22.5">
      <c r="A329" s="24" t="s">
        <v>56</v>
      </c>
      <c r="B329" s="9">
        <v>988</v>
      </c>
      <c r="C329" s="6" t="s">
        <v>38</v>
      </c>
      <c r="D329" s="6" t="s">
        <v>145</v>
      </c>
      <c r="E329" s="2">
        <v>240</v>
      </c>
      <c r="F329" s="2"/>
      <c r="G329" s="7">
        <f t="shared" si="90"/>
        <v>4420</v>
      </c>
      <c r="H329" s="7">
        <f t="shared" si="90"/>
        <v>0</v>
      </c>
      <c r="I329" s="7">
        <f t="shared" si="90"/>
        <v>2348.9</v>
      </c>
      <c r="J329" s="7">
        <f t="shared" si="90"/>
        <v>1035.5999999999999</v>
      </c>
      <c r="K329" s="7">
        <f t="shared" si="90"/>
        <v>1035.5</v>
      </c>
    </row>
    <row r="330" spans="1:11" ht="22.5">
      <c r="A330" s="24" t="s">
        <v>359</v>
      </c>
      <c r="B330" s="9">
        <v>988</v>
      </c>
      <c r="C330" s="6" t="s">
        <v>38</v>
      </c>
      <c r="D330" s="6" t="s">
        <v>145</v>
      </c>
      <c r="E330" s="2">
        <v>244</v>
      </c>
      <c r="F330" s="2"/>
      <c r="G330" s="7">
        <f>G331+G333+G332</f>
        <v>4420</v>
      </c>
      <c r="H330" s="7">
        <f>H331+H333+H332</f>
        <v>0</v>
      </c>
      <c r="I330" s="7">
        <f>I331+I333+I332</f>
        <v>2348.9</v>
      </c>
      <c r="J330" s="7">
        <f>J331+J333+J332</f>
        <v>1035.5999999999999</v>
      </c>
      <c r="K330" s="7">
        <f>K331+K333+K332</f>
        <v>1035.5</v>
      </c>
    </row>
    <row r="331" spans="1:11" ht="21" customHeight="1">
      <c r="A331" s="24" t="s">
        <v>100</v>
      </c>
      <c r="B331" s="9">
        <v>988</v>
      </c>
      <c r="C331" s="6" t="s">
        <v>38</v>
      </c>
      <c r="D331" s="6" t="s">
        <v>145</v>
      </c>
      <c r="E331" s="2">
        <v>244</v>
      </c>
      <c r="F331" s="2">
        <v>225</v>
      </c>
      <c r="G331" s="7">
        <f>H331+I331+J331+K331</f>
        <v>3120</v>
      </c>
      <c r="H331" s="15">
        <v>0</v>
      </c>
      <c r="I331" s="15">
        <v>1198.9000000000001</v>
      </c>
      <c r="J331" s="15">
        <v>960.6</v>
      </c>
      <c r="K331" s="15">
        <v>960.5</v>
      </c>
    </row>
    <row r="332" spans="1:11" ht="21" customHeight="1">
      <c r="A332" s="24" t="s">
        <v>101</v>
      </c>
      <c r="B332" s="9">
        <v>988</v>
      </c>
      <c r="C332" s="6" t="s">
        <v>321</v>
      </c>
      <c r="D332" s="6" t="s">
        <v>145</v>
      </c>
      <c r="E332" s="2">
        <v>244</v>
      </c>
      <c r="F332" s="2">
        <v>226</v>
      </c>
      <c r="G332" s="7">
        <f>H332+I332+J332+K332</f>
        <v>200</v>
      </c>
      <c r="H332" s="15">
        <v>0</v>
      </c>
      <c r="I332" s="15">
        <v>50</v>
      </c>
      <c r="J332" s="15">
        <v>75</v>
      </c>
      <c r="K332" s="15">
        <v>75</v>
      </c>
    </row>
    <row r="333" spans="1:11" ht="22.5">
      <c r="A333" s="24" t="s">
        <v>105</v>
      </c>
      <c r="B333" s="9">
        <v>988</v>
      </c>
      <c r="C333" s="6" t="s">
        <v>38</v>
      </c>
      <c r="D333" s="6" t="s">
        <v>145</v>
      </c>
      <c r="E333" s="2">
        <v>244</v>
      </c>
      <c r="F333" s="2">
        <v>310</v>
      </c>
      <c r="G333" s="7">
        <f>H333+I333+J333+K333</f>
        <v>1100</v>
      </c>
      <c r="H333" s="15">
        <v>0</v>
      </c>
      <c r="I333" s="15">
        <v>1100</v>
      </c>
      <c r="J333" s="15">
        <v>0</v>
      </c>
      <c r="K333" s="15">
        <v>0</v>
      </c>
    </row>
    <row r="334" spans="1:11" ht="22.5">
      <c r="A334" s="24" t="s">
        <v>88</v>
      </c>
      <c r="B334" s="9">
        <v>988</v>
      </c>
      <c r="C334" s="6" t="s">
        <v>38</v>
      </c>
      <c r="D334" s="6" t="s">
        <v>146</v>
      </c>
      <c r="E334" s="2"/>
      <c r="F334" s="2"/>
      <c r="G334" s="7">
        <f t="shared" ref="G334:K336" si="91">G335</f>
        <v>650</v>
      </c>
      <c r="H334" s="7">
        <f t="shared" si="91"/>
        <v>0</v>
      </c>
      <c r="I334" s="7">
        <f t="shared" si="91"/>
        <v>112.5</v>
      </c>
      <c r="J334" s="7">
        <f t="shared" si="91"/>
        <v>318.7</v>
      </c>
      <c r="K334" s="7">
        <f t="shared" si="91"/>
        <v>218.8</v>
      </c>
    </row>
    <row r="335" spans="1:11" ht="22.5">
      <c r="A335" s="24" t="s">
        <v>64</v>
      </c>
      <c r="B335" s="9">
        <v>988</v>
      </c>
      <c r="C335" s="6" t="s">
        <v>38</v>
      </c>
      <c r="D335" s="6" t="s">
        <v>146</v>
      </c>
      <c r="E335" s="2">
        <v>200</v>
      </c>
      <c r="F335" s="2"/>
      <c r="G335" s="7">
        <f t="shared" si="91"/>
        <v>650</v>
      </c>
      <c r="H335" s="7">
        <f t="shared" si="91"/>
        <v>0</v>
      </c>
      <c r="I335" s="7">
        <f t="shared" si="91"/>
        <v>112.5</v>
      </c>
      <c r="J335" s="7">
        <f t="shared" si="91"/>
        <v>318.7</v>
      </c>
      <c r="K335" s="7">
        <f t="shared" si="91"/>
        <v>218.8</v>
      </c>
    </row>
    <row r="336" spans="1:11" ht="22.5">
      <c r="A336" s="24" t="s">
        <v>56</v>
      </c>
      <c r="B336" s="9">
        <v>988</v>
      </c>
      <c r="C336" s="6" t="s">
        <v>38</v>
      </c>
      <c r="D336" s="6" t="s">
        <v>146</v>
      </c>
      <c r="E336" s="2">
        <v>240</v>
      </c>
      <c r="F336" s="2"/>
      <c r="G336" s="7">
        <f t="shared" si="91"/>
        <v>650</v>
      </c>
      <c r="H336" s="7">
        <f t="shared" si="91"/>
        <v>0</v>
      </c>
      <c r="I336" s="7">
        <f t="shared" si="91"/>
        <v>112.5</v>
      </c>
      <c r="J336" s="7">
        <f t="shared" si="91"/>
        <v>318.7</v>
      </c>
      <c r="K336" s="7">
        <f t="shared" si="91"/>
        <v>218.8</v>
      </c>
    </row>
    <row r="337" spans="1:11" ht="22.5">
      <c r="A337" s="24" t="s">
        <v>359</v>
      </c>
      <c r="B337" s="9">
        <v>988</v>
      </c>
      <c r="C337" s="6" t="s">
        <v>38</v>
      </c>
      <c r="D337" s="6" t="s">
        <v>146</v>
      </c>
      <c r="E337" s="2">
        <v>244</v>
      </c>
      <c r="F337" s="2"/>
      <c r="G337" s="7">
        <f>G338+G339</f>
        <v>650</v>
      </c>
      <c r="H337" s="7">
        <f>H338+H339</f>
        <v>0</v>
      </c>
      <c r="I337" s="7">
        <f>I338+I339</f>
        <v>112.5</v>
      </c>
      <c r="J337" s="7">
        <f>J338+J339</f>
        <v>318.7</v>
      </c>
      <c r="K337" s="7">
        <f>K338+K339</f>
        <v>218.8</v>
      </c>
    </row>
    <row r="338" spans="1:11" ht="22.5">
      <c r="A338" s="24" t="s">
        <v>100</v>
      </c>
      <c r="B338" s="9">
        <v>988</v>
      </c>
      <c r="C338" s="6" t="s">
        <v>38</v>
      </c>
      <c r="D338" s="6" t="s">
        <v>146</v>
      </c>
      <c r="E338" s="2">
        <v>244</v>
      </c>
      <c r="F338" s="2">
        <v>225</v>
      </c>
      <c r="G338" s="7">
        <f>H338+I338+J338+K338</f>
        <v>600</v>
      </c>
      <c r="H338" s="15">
        <v>0</v>
      </c>
      <c r="I338" s="15">
        <v>100</v>
      </c>
      <c r="J338" s="15">
        <v>300</v>
      </c>
      <c r="K338" s="15">
        <v>200</v>
      </c>
    </row>
    <row r="339" spans="1:11" ht="19.5" customHeight="1">
      <c r="A339" s="24" t="s">
        <v>101</v>
      </c>
      <c r="B339" s="9">
        <v>988</v>
      </c>
      <c r="C339" s="6" t="s">
        <v>38</v>
      </c>
      <c r="D339" s="6" t="s">
        <v>146</v>
      </c>
      <c r="E339" s="2">
        <v>244</v>
      </c>
      <c r="F339" s="2">
        <v>226</v>
      </c>
      <c r="G339" s="7">
        <f>H339+I339+J339+K339</f>
        <v>50</v>
      </c>
      <c r="H339" s="15">
        <v>0</v>
      </c>
      <c r="I339" s="15">
        <v>12.5</v>
      </c>
      <c r="J339" s="15">
        <v>18.7</v>
      </c>
      <c r="K339" s="15">
        <v>18.8</v>
      </c>
    </row>
    <row r="340" spans="1:11" ht="33.75">
      <c r="A340" s="24" t="s">
        <v>79</v>
      </c>
      <c r="B340" s="9">
        <v>988</v>
      </c>
      <c r="C340" s="6" t="s">
        <v>38</v>
      </c>
      <c r="D340" s="6" t="s">
        <v>147</v>
      </c>
      <c r="E340" s="2"/>
      <c r="F340" s="2"/>
      <c r="G340" s="7">
        <f>G341</f>
        <v>2832.7</v>
      </c>
      <c r="H340" s="7">
        <f>H341</f>
        <v>471.8</v>
      </c>
      <c r="I340" s="7">
        <f>I341</f>
        <v>637.4</v>
      </c>
      <c r="J340" s="7">
        <f>J341</f>
        <v>888</v>
      </c>
      <c r="K340" s="7">
        <f>K341</f>
        <v>835.50000000000011</v>
      </c>
    </row>
    <row r="341" spans="1:11" ht="22.5">
      <c r="A341" s="24" t="s">
        <v>80</v>
      </c>
      <c r="B341" s="9">
        <v>988</v>
      </c>
      <c r="C341" s="6" t="s">
        <v>38</v>
      </c>
      <c r="D341" s="6" t="s">
        <v>147</v>
      </c>
      <c r="E341" s="2">
        <v>200</v>
      </c>
      <c r="F341" s="2"/>
      <c r="G341" s="7">
        <f t="shared" ref="G341:K342" si="92">G342</f>
        <v>2832.7</v>
      </c>
      <c r="H341" s="7">
        <f t="shared" si="92"/>
        <v>471.8</v>
      </c>
      <c r="I341" s="7">
        <f t="shared" si="92"/>
        <v>637.4</v>
      </c>
      <c r="J341" s="7">
        <f t="shared" si="92"/>
        <v>888</v>
      </c>
      <c r="K341" s="7">
        <f t="shared" si="92"/>
        <v>835.50000000000011</v>
      </c>
    </row>
    <row r="342" spans="1:11" ht="22.5">
      <c r="A342" s="24" t="s">
        <v>56</v>
      </c>
      <c r="B342" s="9">
        <v>988</v>
      </c>
      <c r="C342" s="6" t="s">
        <v>38</v>
      </c>
      <c r="D342" s="6" t="s">
        <v>147</v>
      </c>
      <c r="E342" s="2">
        <v>240</v>
      </c>
      <c r="F342" s="2"/>
      <c r="G342" s="7">
        <f>G343</f>
        <v>2832.7</v>
      </c>
      <c r="H342" s="7">
        <f t="shared" si="92"/>
        <v>471.8</v>
      </c>
      <c r="I342" s="7">
        <f t="shared" si="92"/>
        <v>637.4</v>
      </c>
      <c r="J342" s="7">
        <f t="shared" si="92"/>
        <v>888</v>
      </c>
      <c r="K342" s="7">
        <f t="shared" si="92"/>
        <v>835.50000000000011</v>
      </c>
    </row>
    <row r="343" spans="1:11" ht="22.5">
      <c r="A343" s="24" t="s">
        <v>359</v>
      </c>
      <c r="B343" s="9">
        <v>988</v>
      </c>
      <c r="C343" s="6" t="s">
        <v>38</v>
      </c>
      <c r="D343" s="6" t="s">
        <v>147</v>
      </c>
      <c r="E343" s="2">
        <v>244</v>
      </c>
      <c r="F343" s="2"/>
      <c r="G343" s="7">
        <f>G344+G346+G347+G345</f>
        <v>2832.7</v>
      </c>
      <c r="H343" s="7">
        <f>H344+H346+H347+H345</f>
        <v>471.8</v>
      </c>
      <c r="I343" s="7">
        <f>I344+I346+I347+I345</f>
        <v>637.4</v>
      </c>
      <c r="J343" s="7">
        <f>J344+J346+J347+J345</f>
        <v>888</v>
      </c>
      <c r="K343" s="7">
        <f>K344+K346+K347+K345</f>
        <v>835.50000000000011</v>
      </c>
    </row>
    <row r="344" spans="1:11" ht="22.5">
      <c r="A344" s="24" t="s">
        <v>100</v>
      </c>
      <c r="B344" s="9">
        <v>988</v>
      </c>
      <c r="C344" s="6" t="s">
        <v>38</v>
      </c>
      <c r="D344" s="6" t="s">
        <v>147</v>
      </c>
      <c r="E344" s="2">
        <v>244</v>
      </c>
      <c r="F344" s="2">
        <v>225</v>
      </c>
      <c r="G344" s="7">
        <f>H344+I344+J344+K344</f>
        <v>300</v>
      </c>
      <c r="H344" s="15">
        <v>0</v>
      </c>
      <c r="I344" s="15">
        <v>49.6</v>
      </c>
      <c r="J344" s="15">
        <v>125.2</v>
      </c>
      <c r="K344" s="15">
        <v>125.2</v>
      </c>
    </row>
    <row r="345" spans="1:11" ht="22.5">
      <c r="A345" s="24" t="s">
        <v>101</v>
      </c>
      <c r="B345" s="9">
        <v>988</v>
      </c>
      <c r="C345" s="6" t="s">
        <v>38</v>
      </c>
      <c r="D345" s="6" t="s">
        <v>147</v>
      </c>
      <c r="E345" s="2">
        <v>244</v>
      </c>
      <c r="F345" s="2">
        <v>226</v>
      </c>
      <c r="G345" s="7">
        <f>H345+I345+J345+K345</f>
        <v>782.7</v>
      </c>
      <c r="H345" s="15">
        <v>471.8</v>
      </c>
      <c r="I345" s="15">
        <v>50.9</v>
      </c>
      <c r="J345" s="15">
        <v>156.30000000000001</v>
      </c>
      <c r="K345" s="15">
        <v>103.7</v>
      </c>
    </row>
    <row r="346" spans="1:11" ht="22.5">
      <c r="A346" s="24" t="s">
        <v>105</v>
      </c>
      <c r="B346" s="9">
        <v>988</v>
      </c>
      <c r="C346" s="6" t="s">
        <v>38</v>
      </c>
      <c r="D346" s="6" t="s">
        <v>147</v>
      </c>
      <c r="E346" s="2">
        <v>244</v>
      </c>
      <c r="F346" s="2">
        <v>310</v>
      </c>
      <c r="G346" s="7">
        <f>H346+J346+I346+K346</f>
        <v>1550</v>
      </c>
      <c r="H346" s="15">
        <v>0</v>
      </c>
      <c r="I346" s="15">
        <v>536.9</v>
      </c>
      <c r="J346" s="15">
        <v>506.5</v>
      </c>
      <c r="K346" s="15">
        <v>506.6</v>
      </c>
    </row>
    <row r="347" spans="1:11" ht="22.5">
      <c r="A347" s="24" t="s">
        <v>358</v>
      </c>
      <c r="B347" s="9">
        <v>988</v>
      </c>
      <c r="C347" s="6" t="s">
        <v>38</v>
      </c>
      <c r="D347" s="6" t="s">
        <v>147</v>
      </c>
      <c r="E347" s="2">
        <v>244</v>
      </c>
      <c r="F347" s="2">
        <v>346</v>
      </c>
      <c r="G347" s="7">
        <f>H347+I347+J347+K347</f>
        <v>200</v>
      </c>
      <c r="H347" s="15">
        <v>0</v>
      </c>
      <c r="I347" s="15">
        <v>0</v>
      </c>
      <c r="J347" s="15">
        <v>100</v>
      </c>
      <c r="K347" s="15">
        <v>100</v>
      </c>
    </row>
    <row r="348" spans="1:11" ht="67.5">
      <c r="A348" s="24" t="s">
        <v>92</v>
      </c>
      <c r="B348" s="9">
        <v>988</v>
      </c>
      <c r="C348" s="6" t="s">
        <v>38</v>
      </c>
      <c r="D348" s="6" t="s">
        <v>148</v>
      </c>
      <c r="E348" s="2"/>
      <c r="F348" s="2"/>
      <c r="G348" s="7">
        <f>G349</f>
        <v>210</v>
      </c>
      <c r="H348" s="7">
        <f>H349</f>
        <v>11.1</v>
      </c>
      <c r="I348" s="7">
        <f>I349</f>
        <v>45.8</v>
      </c>
      <c r="J348" s="7">
        <f>J349</f>
        <v>81.599999999999994</v>
      </c>
      <c r="K348" s="7">
        <f>K349</f>
        <v>71.5</v>
      </c>
    </row>
    <row r="349" spans="1:11" ht="22.5">
      <c r="A349" s="24" t="s">
        <v>80</v>
      </c>
      <c r="B349" s="9">
        <v>988</v>
      </c>
      <c r="C349" s="6" t="s">
        <v>38</v>
      </c>
      <c r="D349" s="6" t="s">
        <v>148</v>
      </c>
      <c r="E349" s="2">
        <v>200</v>
      </c>
      <c r="F349" s="2"/>
      <c r="G349" s="7">
        <f t="shared" ref="G349:K350" si="93">G350</f>
        <v>210</v>
      </c>
      <c r="H349" s="7">
        <f t="shared" si="93"/>
        <v>11.1</v>
      </c>
      <c r="I349" s="7">
        <f t="shared" si="93"/>
        <v>45.8</v>
      </c>
      <c r="J349" s="7">
        <f t="shared" si="93"/>
        <v>81.599999999999994</v>
      </c>
      <c r="K349" s="7">
        <f t="shared" si="93"/>
        <v>71.5</v>
      </c>
    </row>
    <row r="350" spans="1:11" ht="22.5">
      <c r="A350" s="24" t="s">
        <v>56</v>
      </c>
      <c r="B350" s="9">
        <v>988</v>
      </c>
      <c r="C350" s="6" t="s">
        <v>38</v>
      </c>
      <c r="D350" s="6" t="s">
        <v>148</v>
      </c>
      <c r="E350" s="2">
        <v>240</v>
      </c>
      <c r="F350" s="2"/>
      <c r="G350" s="7">
        <f t="shared" si="93"/>
        <v>210</v>
      </c>
      <c r="H350" s="7">
        <f t="shared" si="93"/>
        <v>11.1</v>
      </c>
      <c r="I350" s="7">
        <f t="shared" si="93"/>
        <v>45.8</v>
      </c>
      <c r="J350" s="7">
        <f t="shared" si="93"/>
        <v>81.599999999999994</v>
      </c>
      <c r="K350" s="7">
        <f t="shared" si="93"/>
        <v>71.5</v>
      </c>
    </row>
    <row r="351" spans="1:11" ht="22.5">
      <c r="A351" s="24" t="s">
        <v>359</v>
      </c>
      <c r="B351" s="9">
        <v>988</v>
      </c>
      <c r="C351" s="6" t="s">
        <v>38</v>
      </c>
      <c r="D351" s="6" t="s">
        <v>148</v>
      </c>
      <c r="E351" s="2">
        <v>244</v>
      </c>
      <c r="F351" s="2"/>
      <c r="G351" s="7">
        <f>G352+G353+G354</f>
        <v>210</v>
      </c>
      <c r="H351" s="7">
        <f>H352+H353+H354</f>
        <v>11.1</v>
      </c>
      <c r="I351" s="7">
        <f>I352+I353+I354</f>
        <v>45.8</v>
      </c>
      <c r="J351" s="7">
        <f>J352+J353+J354</f>
        <v>81.599999999999994</v>
      </c>
      <c r="K351" s="7">
        <f>K352+K353+K354</f>
        <v>71.5</v>
      </c>
    </row>
    <row r="352" spans="1:11" ht="22.5">
      <c r="A352" s="24" t="s">
        <v>100</v>
      </c>
      <c r="B352" s="9">
        <v>988</v>
      </c>
      <c r="C352" s="6" t="s">
        <v>38</v>
      </c>
      <c r="D352" s="6" t="s">
        <v>148</v>
      </c>
      <c r="E352" s="2">
        <v>244</v>
      </c>
      <c r="F352" s="2">
        <v>225</v>
      </c>
      <c r="G352" s="7">
        <f>H352+I352+J352+K352</f>
        <v>160</v>
      </c>
      <c r="H352" s="15">
        <v>11.1</v>
      </c>
      <c r="I352" s="15">
        <v>45.8</v>
      </c>
      <c r="J352" s="15">
        <v>51.6</v>
      </c>
      <c r="K352" s="15">
        <v>51.5</v>
      </c>
    </row>
    <row r="353" spans="1:11" ht="22.5">
      <c r="A353" s="24" t="s">
        <v>101</v>
      </c>
      <c r="B353" s="9">
        <v>988</v>
      </c>
      <c r="C353" s="6" t="s">
        <v>38</v>
      </c>
      <c r="D353" s="6" t="s">
        <v>148</v>
      </c>
      <c r="E353" s="2">
        <v>244</v>
      </c>
      <c r="F353" s="2">
        <v>226</v>
      </c>
      <c r="G353" s="7">
        <f>H353+I353+J353+K353</f>
        <v>50</v>
      </c>
      <c r="H353" s="15">
        <v>0</v>
      </c>
      <c r="I353" s="15">
        <v>0</v>
      </c>
      <c r="J353" s="15">
        <v>30</v>
      </c>
      <c r="K353" s="15">
        <v>20</v>
      </c>
    </row>
    <row r="354" spans="1:11" ht="22.5" hidden="1">
      <c r="A354" s="47" t="s">
        <v>105</v>
      </c>
      <c r="B354" s="48">
        <v>988</v>
      </c>
      <c r="C354" s="52" t="s">
        <v>38</v>
      </c>
      <c r="D354" s="52" t="s">
        <v>148</v>
      </c>
      <c r="E354" s="53">
        <v>244</v>
      </c>
      <c r="F354" s="53">
        <v>310</v>
      </c>
      <c r="G354" s="50">
        <f>H354+I354+J354+K354</f>
        <v>0</v>
      </c>
      <c r="H354" s="51">
        <v>0</v>
      </c>
      <c r="I354" s="51">
        <v>0</v>
      </c>
      <c r="J354" s="51">
        <v>0</v>
      </c>
      <c r="K354" s="51">
        <v>0</v>
      </c>
    </row>
    <row r="355" spans="1:11" ht="56.25">
      <c r="A355" s="24" t="s">
        <v>14</v>
      </c>
      <c r="B355" s="9">
        <v>988</v>
      </c>
      <c r="C355" s="6" t="s">
        <v>38</v>
      </c>
      <c r="D355" s="6" t="s">
        <v>149</v>
      </c>
      <c r="E355" s="2"/>
      <c r="F355" s="2"/>
      <c r="G355" s="7">
        <f>G356</f>
        <v>300</v>
      </c>
      <c r="H355" s="7">
        <f t="shared" ref="H355:K358" si="94">H356</f>
        <v>0</v>
      </c>
      <c r="I355" s="7">
        <f t="shared" si="94"/>
        <v>0</v>
      </c>
      <c r="J355" s="7">
        <f t="shared" si="94"/>
        <v>150</v>
      </c>
      <c r="K355" s="7">
        <f t="shared" si="94"/>
        <v>150</v>
      </c>
    </row>
    <row r="356" spans="1:11" ht="22.5">
      <c r="A356" s="24" t="s">
        <v>80</v>
      </c>
      <c r="B356" s="9">
        <v>988</v>
      </c>
      <c r="C356" s="6" t="s">
        <v>38</v>
      </c>
      <c r="D356" s="6" t="s">
        <v>149</v>
      </c>
      <c r="E356" s="2">
        <v>200</v>
      </c>
      <c r="F356" s="2"/>
      <c r="G356" s="7">
        <f>G357</f>
        <v>300</v>
      </c>
      <c r="H356" s="7">
        <f t="shared" si="94"/>
        <v>0</v>
      </c>
      <c r="I356" s="7">
        <f t="shared" si="94"/>
        <v>0</v>
      </c>
      <c r="J356" s="7">
        <f t="shared" si="94"/>
        <v>150</v>
      </c>
      <c r="K356" s="7">
        <f t="shared" si="94"/>
        <v>150</v>
      </c>
    </row>
    <row r="357" spans="1:11" ht="22.5">
      <c r="A357" s="24" t="s">
        <v>56</v>
      </c>
      <c r="B357" s="9">
        <v>988</v>
      </c>
      <c r="C357" s="6" t="s">
        <v>38</v>
      </c>
      <c r="D357" s="6" t="s">
        <v>149</v>
      </c>
      <c r="E357" s="2">
        <v>240</v>
      </c>
      <c r="F357" s="2"/>
      <c r="G357" s="7">
        <f>G358</f>
        <v>300</v>
      </c>
      <c r="H357" s="7">
        <f t="shared" si="94"/>
        <v>0</v>
      </c>
      <c r="I357" s="7">
        <f t="shared" si="94"/>
        <v>0</v>
      </c>
      <c r="J357" s="7">
        <f t="shared" si="94"/>
        <v>150</v>
      </c>
      <c r="K357" s="7">
        <f t="shared" si="94"/>
        <v>150</v>
      </c>
    </row>
    <row r="358" spans="1:11" ht="22.5">
      <c r="A358" s="24" t="s">
        <v>359</v>
      </c>
      <c r="B358" s="9">
        <v>988</v>
      </c>
      <c r="C358" s="6" t="s">
        <v>38</v>
      </c>
      <c r="D358" s="6" t="s">
        <v>149</v>
      </c>
      <c r="E358" s="2">
        <v>244</v>
      </c>
      <c r="F358" s="2"/>
      <c r="G358" s="7">
        <f>G359</f>
        <v>300</v>
      </c>
      <c r="H358" s="7">
        <f>H359</f>
        <v>0</v>
      </c>
      <c r="I358" s="7">
        <f t="shared" si="94"/>
        <v>0</v>
      </c>
      <c r="J358" s="7">
        <f t="shared" si="94"/>
        <v>150</v>
      </c>
      <c r="K358" s="7">
        <f t="shared" si="94"/>
        <v>150</v>
      </c>
    </row>
    <row r="359" spans="1:11" ht="22.5">
      <c r="A359" s="24" t="s">
        <v>101</v>
      </c>
      <c r="B359" s="9">
        <v>988</v>
      </c>
      <c r="C359" s="6" t="s">
        <v>38</v>
      </c>
      <c r="D359" s="6" t="s">
        <v>149</v>
      </c>
      <c r="E359" s="2">
        <v>244</v>
      </c>
      <c r="F359" s="2">
        <v>226</v>
      </c>
      <c r="G359" s="7">
        <f>H359+I359+J359+K359</f>
        <v>300</v>
      </c>
      <c r="H359" s="7">
        <v>0</v>
      </c>
      <c r="I359" s="7">
        <v>0</v>
      </c>
      <c r="J359" s="7">
        <v>150</v>
      </c>
      <c r="K359" s="7">
        <v>150</v>
      </c>
    </row>
    <row r="360" spans="1:11" ht="42.75">
      <c r="A360" s="22" t="s">
        <v>121</v>
      </c>
      <c r="B360" s="28">
        <v>988</v>
      </c>
      <c r="C360" s="18" t="s">
        <v>38</v>
      </c>
      <c r="D360" s="18" t="s">
        <v>117</v>
      </c>
      <c r="E360" s="16"/>
      <c r="F360" s="16"/>
      <c r="G360" s="17">
        <f>G361</f>
        <v>51713</v>
      </c>
      <c r="H360" s="17">
        <f>H361</f>
        <v>10472.6</v>
      </c>
      <c r="I360" s="17">
        <f>I361</f>
        <v>12931.9</v>
      </c>
      <c r="J360" s="17">
        <f>J361</f>
        <v>14154.3</v>
      </c>
      <c r="K360" s="17">
        <f>K361</f>
        <v>14154.2</v>
      </c>
    </row>
    <row r="361" spans="1:11" ht="22.5">
      <c r="A361" s="24" t="s">
        <v>80</v>
      </c>
      <c r="B361" s="9">
        <v>988</v>
      </c>
      <c r="C361" s="6" t="s">
        <v>38</v>
      </c>
      <c r="D361" s="6" t="s">
        <v>117</v>
      </c>
      <c r="E361" s="2">
        <v>200</v>
      </c>
      <c r="F361" s="2"/>
      <c r="G361" s="7">
        <f t="shared" ref="G361:K363" si="95">G362</f>
        <v>51713</v>
      </c>
      <c r="H361" s="7">
        <f t="shared" si="95"/>
        <v>10472.6</v>
      </c>
      <c r="I361" s="7">
        <f t="shared" si="95"/>
        <v>12931.9</v>
      </c>
      <c r="J361" s="7">
        <f t="shared" si="95"/>
        <v>14154.3</v>
      </c>
      <c r="K361" s="7">
        <f t="shared" si="95"/>
        <v>14154.2</v>
      </c>
    </row>
    <row r="362" spans="1:11" ht="22.5">
      <c r="A362" s="24" t="s">
        <v>56</v>
      </c>
      <c r="B362" s="9">
        <v>988</v>
      </c>
      <c r="C362" s="6" t="s">
        <v>38</v>
      </c>
      <c r="D362" s="6" t="s">
        <v>117</v>
      </c>
      <c r="E362" s="2">
        <v>240</v>
      </c>
      <c r="F362" s="2"/>
      <c r="G362" s="7">
        <f t="shared" si="95"/>
        <v>51713</v>
      </c>
      <c r="H362" s="7">
        <f t="shared" si="95"/>
        <v>10472.6</v>
      </c>
      <c r="I362" s="7">
        <f t="shared" si="95"/>
        <v>12931.9</v>
      </c>
      <c r="J362" s="7">
        <f t="shared" si="95"/>
        <v>14154.3</v>
      </c>
      <c r="K362" s="7">
        <f t="shared" si="95"/>
        <v>14154.2</v>
      </c>
    </row>
    <row r="363" spans="1:11" ht="22.5">
      <c r="A363" s="24" t="s">
        <v>359</v>
      </c>
      <c r="B363" s="9">
        <v>988</v>
      </c>
      <c r="C363" s="6" t="s">
        <v>38</v>
      </c>
      <c r="D363" s="6" t="s">
        <v>117</v>
      </c>
      <c r="E363" s="2">
        <v>244</v>
      </c>
      <c r="F363" s="2"/>
      <c r="G363" s="7">
        <f>G364</f>
        <v>51713</v>
      </c>
      <c r="H363" s="7">
        <f>H364</f>
        <v>10472.6</v>
      </c>
      <c r="I363" s="7">
        <f t="shared" si="95"/>
        <v>12931.9</v>
      </c>
      <c r="J363" s="7">
        <f t="shared" si="95"/>
        <v>14154.3</v>
      </c>
      <c r="K363" s="7">
        <f t="shared" si="95"/>
        <v>14154.2</v>
      </c>
    </row>
    <row r="364" spans="1:11" ht="22.5">
      <c r="A364" s="24" t="s">
        <v>101</v>
      </c>
      <c r="B364" s="9">
        <v>988</v>
      </c>
      <c r="C364" s="6" t="s">
        <v>38</v>
      </c>
      <c r="D364" s="6" t="s">
        <v>117</v>
      </c>
      <c r="E364" s="2">
        <v>244</v>
      </c>
      <c r="F364" s="2">
        <v>226</v>
      </c>
      <c r="G364" s="7">
        <f>H364+I364+J364+K364</f>
        <v>51713</v>
      </c>
      <c r="H364" s="15">
        <v>10472.6</v>
      </c>
      <c r="I364" s="15">
        <v>12931.9</v>
      </c>
      <c r="J364" s="15">
        <v>14154.3</v>
      </c>
      <c r="K364" s="15">
        <v>14154.2</v>
      </c>
    </row>
    <row r="365" spans="1:11" ht="42.75">
      <c r="A365" s="22" t="s">
        <v>207</v>
      </c>
      <c r="B365" s="9">
        <v>988</v>
      </c>
      <c r="C365" s="6" t="s">
        <v>38</v>
      </c>
      <c r="D365" s="6" t="s">
        <v>193</v>
      </c>
      <c r="E365" s="2"/>
      <c r="F365" s="2"/>
      <c r="G365" s="10">
        <f>G366</f>
        <v>2240</v>
      </c>
      <c r="H365" s="10">
        <f>H366</f>
        <v>80.900000000000006</v>
      </c>
      <c r="I365" s="10">
        <f>I366</f>
        <v>0</v>
      </c>
      <c r="J365" s="10">
        <f>J366</f>
        <v>1079.5</v>
      </c>
      <c r="K365" s="10">
        <f>K366</f>
        <v>1079.5999999999999</v>
      </c>
    </row>
    <row r="366" spans="1:11" ht="22.5">
      <c r="A366" s="24" t="s">
        <v>80</v>
      </c>
      <c r="B366" s="9">
        <v>988</v>
      </c>
      <c r="C366" s="6" t="s">
        <v>38</v>
      </c>
      <c r="D366" s="6" t="s">
        <v>193</v>
      </c>
      <c r="E366" s="2">
        <v>200</v>
      </c>
      <c r="F366" s="2"/>
      <c r="G366" s="10">
        <f t="shared" ref="G366:K367" si="96">G367</f>
        <v>2240</v>
      </c>
      <c r="H366" s="10">
        <f t="shared" si="96"/>
        <v>80.900000000000006</v>
      </c>
      <c r="I366" s="10">
        <f t="shared" si="96"/>
        <v>0</v>
      </c>
      <c r="J366" s="10">
        <f t="shared" si="96"/>
        <v>1079.5</v>
      </c>
      <c r="K366" s="10">
        <f t="shared" si="96"/>
        <v>1079.5999999999999</v>
      </c>
    </row>
    <row r="367" spans="1:11" ht="22.5">
      <c r="A367" s="24" t="s">
        <v>56</v>
      </c>
      <c r="B367" s="9">
        <v>988</v>
      </c>
      <c r="C367" s="6" t="s">
        <v>38</v>
      </c>
      <c r="D367" s="6" t="s">
        <v>193</v>
      </c>
      <c r="E367" s="2">
        <v>240</v>
      </c>
      <c r="F367" s="2"/>
      <c r="G367" s="10">
        <f>G368</f>
        <v>2240</v>
      </c>
      <c r="H367" s="10">
        <f t="shared" si="96"/>
        <v>80.900000000000006</v>
      </c>
      <c r="I367" s="10">
        <f t="shared" si="96"/>
        <v>0</v>
      </c>
      <c r="J367" s="10">
        <f t="shared" si="96"/>
        <v>1079.5</v>
      </c>
      <c r="K367" s="10">
        <f t="shared" si="96"/>
        <v>1079.5999999999999</v>
      </c>
    </row>
    <row r="368" spans="1:11" ht="22.5">
      <c r="A368" s="24" t="s">
        <v>359</v>
      </c>
      <c r="B368" s="9">
        <v>988</v>
      </c>
      <c r="C368" s="6" t="s">
        <v>38</v>
      </c>
      <c r="D368" s="6" t="s">
        <v>193</v>
      </c>
      <c r="E368" s="2">
        <v>244</v>
      </c>
      <c r="F368" s="2"/>
      <c r="G368" s="10">
        <f>G369+G370</f>
        <v>2240</v>
      </c>
      <c r="H368" s="10">
        <f t="shared" ref="H368:K368" si="97">H369+H370</f>
        <v>80.900000000000006</v>
      </c>
      <c r="I368" s="10">
        <f t="shared" si="97"/>
        <v>0</v>
      </c>
      <c r="J368" s="10">
        <f t="shared" si="97"/>
        <v>1079.5</v>
      </c>
      <c r="K368" s="10">
        <f t="shared" si="97"/>
        <v>1079.5999999999999</v>
      </c>
    </row>
    <row r="369" spans="1:11" ht="22.5" hidden="1">
      <c r="A369" s="24" t="s">
        <v>100</v>
      </c>
      <c r="B369" s="9">
        <v>988</v>
      </c>
      <c r="C369" s="6" t="s">
        <v>38</v>
      </c>
      <c r="D369" s="6" t="s">
        <v>193</v>
      </c>
      <c r="E369" s="2">
        <v>244</v>
      </c>
      <c r="F369" s="2">
        <v>225</v>
      </c>
      <c r="G369" s="10">
        <f>H369+I369+J369+K369</f>
        <v>0</v>
      </c>
      <c r="H369" s="14">
        <v>0</v>
      </c>
      <c r="I369" s="14">
        <v>0</v>
      </c>
      <c r="J369" s="14">
        <v>0</v>
      </c>
      <c r="K369" s="14">
        <v>0</v>
      </c>
    </row>
    <row r="370" spans="1:11" ht="22.5">
      <c r="A370" s="24" t="s">
        <v>101</v>
      </c>
      <c r="B370" s="9">
        <v>988</v>
      </c>
      <c r="C370" s="6" t="s">
        <v>38</v>
      </c>
      <c r="D370" s="6" t="s">
        <v>193</v>
      </c>
      <c r="E370" s="2">
        <v>244</v>
      </c>
      <c r="F370" s="2">
        <v>226</v>
      </c>
      <c r="G370" s="10">
        <f>H370+I370+J370+K370</f>
        <v>2240</v>
      </c>
      <c r="H370" s="14">
        <v>80.900000000000006</v>
      </c>
      <c r="I370" s="14">
        <v>0</v>
      </c>
      <c r="J370" s="14">
        <v>1079.5</v>
      </c>
      <c r="K370" s="14">
        <v>1079.5999999999999</v>
      </c>
    </row>
    <row r="371" spans="1:11">
      <c r="A371" s="23" t="s">
        <v>15</v>
      </c>
      <c r="B371" s="11">
        <v>988</v>
      </c>
      <c r="C371" s="4" t="s">
        <v>40</v>
      </c>
      <c r="D371" s="4"/>
      <c r="E371" s="3"/>
      <c r="F371" s="3"/>
      <c r="G371" s="5">
        <f>G372</f>
        <v>335</v>
      </c>
      <c r="H371" s="5">
        <f>H372</f>
        <v>24</v>
      </c>
      <c r="I371" s="5">
        <f>I372</f>
        <v>0</v>
      </c>
      <c r="J371" s="5">
        <f>J372</f>
        <v>158</v>
      </c>
      <c r="K371" s="5">
        <f>K372</f>
        <v>153</v>
      </c>
    </row>
    <row r="372" spans="1:11" ht="22.5">
      <c r="A372" s="24" t="s">
        <v>16</v>
      </c>
      <c r="B372" s="9">
        <v>988</v>
      </c>
      <c r="C372" s="6" t="s">
        <v>41</v>
      </c>
      <c r="D372" s="6"/>
      <c r="E372" s="2"/>
      <c r="F372" s="2"/>
      <c r="G372" s="7">
        <f>G374+G379</f>
        <v>335</v>
      </c>
      <c r="H372" s="7">
        <f>H374+H379</f>
        <v>24</v>
      </c>
      <c r="I372" s="7">
        <f>I374+I379</f>
        <v>0</v>
      </c>
      <c r="J372" s="7">
        <f>J374+J379</f>
        <v>158</v>
      </c>
      <c r="K372" s="7">
        <f>K374+K379</f>
        <v>153</v>
      </c>
    </row>
    <row r="373" spans="1:11" ht="63.75">
      <c r="A373" s="22" t="s">
        <v>322</v>
      </c>
      <c r="B373" s="9">
        <v>988</v>
      </c>
      <c r="C373" s="6" t="s">
        <v>41</v>
      </c>
      <c r="D373" s="6" t="s">
        <v>323</v>
      </c>
      <c r="E373" s="2"/>
      <c r="F373" s="2"/>
      <c r="G373" s="7">
        <f t="shared" ref="G373:K377" si="98">G374</f>
        <v>15</v>
      </c>
      <c r="H373" s="7">
        <f t="shared" si="98"/>
        <v>0</v>
      </c>
      <c r="I373" s="7">
        <f t="shared" si="98"/>
        <v>0</v>
      </c>
      <c r="J373" s="7">
        <f t="shared" si="98"/>
        <v>10</v>
      </c>
      <c r="K373" s="7">
        <f t="shared" si="98"/>
        <v>5</v>
      </c>
    </row>
    <row r="374" spans="1:11" ht="22.5">
      <c r="A374" s="24" t="s">
        <v>25</v>
      </c>
      <c r="B374" s="9">
        <v>988</v>
      </c>
      <c r="C374" s="6" t="s">
        <v>41</v>
      </c>
      <c r="D374" s="6" t="s">
        <v>324</v>
      </c>
      <c r="E374" s="2"/>
      <c r="F374" s="2"/>
      <c r="G374" s="7">
        <f t="shared" si="98"/>
        <v>15</v>
      </c>
      <c r="H374" s="7">
        <f t="shared" si="98"/>
        <v>0</v>
      </c>
      <c r="I374" s="7">
        <f t="shared" si="98"/>
        <v>0</v>
      </c>
      <c r="J374" s="7">
        <f t="shared" si="98"/>
        <v>10</v>
      </c>
      <c r="K374" s="7">
        <f t="shared" si="98"/>
        <v>5</v>
      </c>
    </row>
    <row r="375" spans="1:11" ht="22.5">
      <c r="A375" s="24" t="s">
        <v>80</v>
      </c>
      <c r="B375" s="9">
        <v>988</v>
      </c>
      <c r="C375" s="6" t="s">
        <v>41</v>
      </c>
      <c r="D375" s="6" t="s">
        <v>324</v>
      </c>
      <c r="E375" s="2">
        <v>200</v>
      </c>
      <c r="F375" s="2"/>
      <c r="G375" s="7">
        <f t="shared" si="98"/>
        <v>15</v>
      </c>
      <c r="H375" s="7">
        <f t="shared" si="98"/>
        <v>0</v>
      </c>
      <c r="I375" s="7">
        <f t="shared" si="98"/>
        <v>0</v>
      </c>
      <c r="J375" s="7">
        <f t="shared" si="98"/>
        <v>10</v>
      </c>
      <c r="K375" s="7">
        <f t="shared" si="98"/>
        <v>5</v>
      </c>
    </row>
    <row r="376" spans="1:11" ht="22.5">
      <c r="A376" s="24" t="s">
        <v>56</v>
      </c>
      <c r="B376" s="9">
        <v>988</v>
      </c>
      <c r="C376" s="6" t="s">
        <v>41</v>
      </c>
      <c r="D376" s="6" t="s">
        <v>324</v>
      </c>
      <c r="E376" s="2">
        <v>240</v>
      </c>
      <c r="F376" s="2"/>
      <c r="G376" s="7">
        <f t="shared" si="98"/>
        <v>15</v>
      </c>
      <c r="H376" s="7">
        <f t="shared" si="98"/>
        <v>0</v>
      </c>
      <c r="I376" s="7">
        <f t="shared" si="98"/>
        <v>0</v>
      </c>
      <c r="J376" s="7">
        <f t="shared" si="98"/>
        <v>10</v>
      </c>
      <c r="K376" s="7">
        <f t="shared" si="98"/>
        <v>5</v>
      </c>
    </row>
    <row r="377" spans="1:11" ht="22.5">
      <c r="A377" s="24" t="s">
        <v>359</v>
      </c>
      <c r="B377" s="9">
        <v>988</v>
      </c>
      <c r="C377" s="6" t="s">
        <v>41</v>
      </c>
      <c r="D377" s="6" t="s">
        <v>324</v>
      </c>
      <c r="E377" s="2">
        <v>244</v>
      </c>
      <c r="F377" s="2"/>
      <c r="G377" s="7">
        <f>G378</f>
        <v>15</v>
      </c>
      <c r="H377" s="7">
        <f t="shared" si="98"/>
        <v>0</v>
      </c>
      <c r="I377" s="7">
        <f t="shared" si="98"/>
        <v>0</v>
      </c>
      <c r="J377" s="7">
        <f t="shared" si="98"/>
        <v>10</v>
      </c>
      <c r="K377" s="7">
        <f t="shared" si="98"/>
        <v>5</v>
      </c>
    </row>
    <row r="378" spans="1:11" ht="22.5">
      <c r="A378" s="24" t="s">
        <v>282</v>
      </c>
      <c r="B378" s="9">
        <v>988</v>
      </c>
      <c r="C378" s="6" t="s">
        <v>41</v>
      </c>
      <c r="D378" s="6" t="s">
        <v>324</v>
      </c>
      <c r="E378" s="2">
        <v>244</v>
      </c>
      <c r="F378" s="2">
        <v>346</v>
      </c>
      <c r="G378" s="7">
        <f>H378+I378+K378+J378</f>
        <v>15</v>
      </c>
      <c r="H378" s="15">
        <v>0</v>
      </c>
      <c r="I378" s="15">
        <v>0</v>
      </c>
      <c r="J378" s="15">
        <v>10</v>
      </c>
      <c r="K378" s="15">
        <v>5</v>
      </c>
    </row>
    <row r="379" spans="1:11" ht="63.75">
      <c r="A379" s="22" t="s">
        <v>325</v>
      </c>
      <c r="B379" s="9">
        <v>988</v>
      </c>
      <c r="C379" s="6" t="s">
        <v>41</v>
      </c>
      <c r="D379" s="6" t="s">
        <v>326</v>
      </c>
      <c r="E379" s="2"/>
      <c r="F379" s="2"/>
      <c r="G379" s="7">
        <f>G380</f>
        <v>320</v>
      </c>
      <c r="H379" s="7">
        <f t="shared" ref="H379:K382" si="99">H380</f>
        <v>24</v>
      </c>
      <c r="I379" s="7">
        <f t="shared" si="99"/>
        <v>0</v>
      </c>
      <c r="J379" s="7">
        <f t="shared" si="99"/>
        <v>148</v>
      </c>
      <c r="K379" s="7">
        <f t="shared" si="99"/>
        <v>148</v>
      </c>
    </row>
    <row r="380" spans="1:11" ht="45">
      <c r="A380" s="24" t="s">
        <v>327</v>
      </c>
      <c r="B380" s="9">
        <v>988</v>
      </c>
      <c r="C380" s="6" t="s">
        <v>41</v>
      </c>
      <c r="D380" s="6" t="s">
        <v>328</v>
      </c>
      <c r="E380" s="2"/>
      <c r="F380" s="2"/>
      <c r="G380" s="7">
        <f>G381</f>
        <v>320</v>
      </c>
      <c r="H380" s="7">
        <f t="shared" si="99"/>
        <v>24</v>
      </c>
      <c r="I380" s="7">
        <f t="shared" si="99"/>
        <v>0</v>
      </c>
      <c r="J380" s="7">
        <f t="shared" si="99"/>
        <v>148</v>
      </c>
      <c r="K380" s="7">
        <f t="shared" si="99"/>
        <v>148</v>
      </c>
    </row>
    <row r="381" spans="1:11" ht="22.5">
      <c r="A381" s="24" t="s">
        <v>80</v>
      </c>
      <c r="B381" s="9">
        <v>988</v>
      </c>
      <c r="C381" s="6" t="s">
        <v>41</v>
      </c>
      <c r="D381" s="6" t="s">
        <v>328</v>
      </c>
      <c r="E381" s="2">
        <v>200</v>
      </c>
      <c r="F381" s="2"/>
      <c r="G381" s="7">
        <f>G382</f>
        <v>320</v>
      </c>
      <c r="H381" s="7">
        <f t="shared" si="99"/>
        <v>24</v>
      </c>
      <c r="I381" s="7">
        <f t="shared" si="99"/>
        <v>0</v>
      </c>
      <c r="J381" s="7">
        <f t="shared" si="99"/>
        <v>148</v>
      </c>
      <c r="K381" s="7">
        <f t="shared" si="99"/>
        <v>148</v>
      </c>
    </row>
    <row r="382" spans="1:11" ht="22.5">
      <c r="A382" s="24" t="s">
        <v>56</v>
      </c>
      <c r="B382" s="9">
        <v>988</v>
      </c>
      <c r="C382" s="6" t="s">
        <v>41</v>
      </c>
      <c r="D382" s="6" t="s">
        <v>328</v>
      </c>
      <c r="E382" s="2">
        <v>240</v>
      </c>
      <c r="F382" s="2"/>
      <c r="G382" s="7">
        <f>G383</f>
        <v>320</v>
      </c>
      <c r="H382" s="7">
        <f t="shared" si="99"/>
        <v>24</v>
      </c>
      <c r="I382" s="7">
        <f t="shared" si="99"/>
        <v>0</v>
      </c>
      <c r="J382" s="7">
        <f t="shared" si="99"/>
        <v>148</v>
      </c>
      <c r="K382" s="7">
        <f t="shared" si="99"/>
        <v>148</v>
      </c>
    </row>
    <row r="383" spans="1:11" ht="22.5">
      <c r="A383" s="24" t="s">
        <v>359</v>
      </c>
      <c r="B383" s="9">
        <v>988</v>
      </c>
      <c r="C383" s="6" t="s">
        <v>41</v>
      </c>
      <c r="D383" s="6" t="s">
        <v>328</v>
      </c>
      <c r="E383" s="2">
        <v>244</v>
      </c>
      <c r="F383" s="2"/>
      <c r="G383" s="7">
        <f>G384+G385+G386</f>
        <v>320</v>
      </c>
      <c r="H383" s="7">
        <f t="shared" ref="H383:K383" si="100">H384+H385+H386</f>
        <v>24</v>
      </c>
      <c r="I383" s="7">
        <f t="shared" si="100"/>
        <v>0</v>
      </c>
      <c r="J383" s="7">
        <f t="shared" si="100"/>
        <v>148</v>
      </c>
      <c r="K383" s="7">
        <f t="shared" si="100"/>
        <v>148</v>
      </c>
    </row>
    <row r="384" spans="1:11" ht="22.5">
      <c r="A384" s="24" t="s">
        <v>101</v>
      </c>
      <c r="B384" s="9">
        <v>988</v>
      </c>
      <c r="C384" s="6" t="s">
        <v>41</v>
      </c>
      <c r="D384" s="6" t="s">
        <v>328</v>
      </c>
      <c r="E384" s="2">
        <v>244</v>
      </c>
      <c r="F384" s="2">
        <v>226</v>
      </c>
      <c r="G384" s="7">
        <f>H384+I384+J384+K384</f>
        <v>200</v>
      </c>
      <c r="H384" s="15">
        <v>24</v>
      </c>
      <c r="I384" s="15">
        <v>0</v>
      </c>
      <c r="J384" s="15">
        <v>88</v>
      </c>
      <c r="K384" s="15">
        <v>88</v>
      </c>
    </row>
    <row r="385" spans="1:11" ht="22.5">
      <c r="A385" s="24" t="s">
        <v>282</v>
      </c>
      <c r="B385" s="9">
        <v>988</v>
      </c>
      <c r="C385" s="6" t="s">
        <v>41</v>
      </c>
      <c r="D385" s="6" t="s">
        <v>328</v>
      </c>
      <c r="E385" s="2">
        <v>244</v>
      </c>
      <c r="F385" s="2">
        <v>346</v>
      </c>
      <c r="G385" s="7">
        <f>H385+I385+J385+K385</f>
        <v>20</v>
      </c>
      <c r="H385" s="15">
        <v>0</v>
      </c>
      <c r="I385" s="15">
        <v>0</v>
      </c>
      <c r="J385" s="15">
        <v>10</v>
      </c>
      <c r="K385" s="15">
        <v>10</v>
      </c>
    </row>
    <row r="386" spans="1:11" ht="22.5">
      <c r="A386" s="24" t="s">
        <v>281</v>
      </c>
      <c r="B386" s="9">
        <v>988</v>
      </c>
      <c r="C386" s="6" t="s">
        <v>41</v>
      </c>
      <c r="D386" s="6" t="s">
        <v>328</v>
      </c>
      <c r="E386" s="2">
        <v>244</v>
      </c>
      <c r="F386" s="2">
        <v>349</v>
      </c>
      <c r="G386" s="7">
        <f>H386+I386+J386+K386</f>
        <v>100</v>
      </c>
      <c r="H386" s="15">
        <v>0</v>
      </c>
      <c r="I386" s="15">
        <v>0</v>
      </c>
      <c r="J386" s="15">
        <v>50</v>
      </c>
      <c r="K386" s="15">
        <v>50</v>
      </c>
    </row>
    <row r="387" spans="1:11">
      <c r="A387" s="23" t="s">
        <v>49</v>
      </c>
      <c r="B387" s="11">
        <v>988</v>
      </c>
      <c r="C387" s="4" t="s">
        <v>50</v>
      </c>
      <c r="D387" s="4"/>
      <c r="E387" s="3"/>
      <c r="F387" s="3"/>
      <c r="G387" s="5">
        <f>G388+G395+G416</f>
        <v>3029.8</v>
      </c>
      <c r="H387" s="5">
        <f>H388+H395+H416</f>
        <v>320.5</v>
      </c>
      <c r="I387" s="5">
        <f>I388+I395+I416</f>
        <v>0</v>
      </c>
      <c r="J387" s="5">
        <f>J388+J395+J416</f>
        <v>1510.3</v>
      </c>
      <c r="K387" s="5">
        <f>K388+K395+K416</f>
        <v>1199</v>
      </c>
    </row>
    <row r="388" spans="1:11" ht="22.5">
      <c r="A388" s="24" t="s">
        <v>51</v>
      </c>
      <c r="B388" s="9">
        <v>988</v>
      </c>
      <c r="C388" s="6" t="s">
        <v>48</v>
      </c>
      <c r="D388" s="6"/>
      <c r="E388" s="2"/>
      <c r="F388" s="2"/>
      <c r="G388" s="10">
        <f>G390</f>
        <v>89.3</v>
      </c>
      <c r="H388" s="10">
        <f>H390</f>
        <v>0</v>
      </c>
      <c r="I388" s="10">
        <f>I390</f>
        <v>0</v>
      </c>
      <c r="J388" s="10">
        <f>J390</f>
        <v>40</v>
      </c>
      <c r="K388" s="10">
        <f>K390</f>
        <v>49.3</v>
      </c>
    </row>
    <row r="389" spans="1:11" ht="95.25">
      <c r="A389" s="22" t="s">
        <v>170</v>
      </c>
      <c r="B389" s="9">
        <v>988</v>
      </c>
      <c r="C389" s="6" t="s">
        <v>48</v>
      </c>
      <c r="D389" s="6" t="s">
        <v>182</v>
      </c>
      <c r="E389" s="2"/>
      <c r="F389" s="2"/>
      <c r="G389" s="10">
        <f>G390</f>
        <v>89.3</v>
      </c>
      <c r="H389" s="10">
        <f>H390</f>
        <v>0</v>
      </c>
      <c r="I389" s="10">
        <f>I390</f>
        <v>0</v>
      </c>
      <c r="J389" s="10">
        <f>J390</f>
        <v>40</v>
      </c>
      <c r="K389" s="10">
        <f>K390</f>
        <v>49.3</v>
      </c>
    </row>
    <row r="390" spans="1:11" ht="90">
      <c r="A390" s="24" t="s">
        <v>71</v>
      </c>
      <c r="B390" s="9">
        <v>988</v>
      </c>
      <c r="C390" s="6" t="s">
        <v>48</v>
      </c>
      <c r="D390" s="6" t="s">
        <v>150</v>
      </c>
      <c r="E390" s="2"/>
      <c r="F390" s="2"/>
      <c r="G390" s="10">
        <f t="shared" ref="G390:K393" si="101">G391</f>
        <v>89.3</v>
      </c>
      <c r="H390" s="10">
        <f t="shared" si="101"/>
        <v>0</v>
      </c>
      <c r="I390" s="10">
        <f t="shared" si="101"/>
        <v>0</v>
      </c>
      <c r="J390" s="10">
        <f t="shared" si="101"/>
        <v>40</v>
      </c>
      <c r="K390" s="10">
        <f t="shared" si="101"/>
        <v>49.3</v>
      </c>
    </row>
    <row r="391" spans="1:11" ht="22.5">
      <c r="A391" s="24" t="s">
        <v>80</v>
      </c>
      <c r="B391" s="9">
        <v>988</v>
      </c>
      <c r="C391" s="6" t="s">
        <v>48</v>
      </c>
      <c r="D391" s="6" t="s">
        <v>150</v>
      </c>
      <c r="E391" s="2">
        <v>200</v>
      </c>
      <c r="F391" s="2"/>
      <c r="G391" s="10">
        <f t="shared" si="101"/>
        <v>89.3</v>
      </c>
      <c r="H391" s="10">
        <f t="shared" si="101"/>
        <v>0</v>
      </c>
      <c r="I391" s="10">
        <f t="shared" si="101"/>
        <v>0</v>
      </c>
      <c r="J391" s="10">
        <f t="shared" si="101"/>
        <v>40</v>
      </c>
      <c r="K391" s="10">
        <f t="shared" si="101"/>
        <v>49.3</v>
      </c>
    </row>
    <row r="392" spans="1:11" ht="22.5">
      <c r="A392" s="24" t="s">
        <v>56</v>
      </c>
      <c r="B392" s="9">
        <v>988</v>
      </c>
      <c r="C392" s="6" t="s">
        <v>48</v>
      </c>
      <c r="D392" s="6" t="s">
        <v>150</v>
      </c>
      <c r="E392" s="2">
        <v>240</v>
      </c>
      <c r="F392" s="2"/>
      <c r="G392" s="10">
        <f t="shared" si="101"/>
        <v>89.3</v>
      </c>
      <c r="H392" s="10">
        <f t="shared" si="101"/>
        <v>0</v>
      </c>
      <c r="I392" s="10">
        <f t="shared" si="101"/>
        <v>0</v>
      </c>
      <c r="J392" s="10">
        <f t="shared" si="101"/>
        <v>40</v>
      </c>
      <c r="K392" s="10">
        <f t="shared" si="101"/>
        <v>49.3</v>
      </c>
    </row>
    <row r="393" spans="1:11" ht="22.5">
      <c r="A393" s="24" t="s">
        <v>359</v>
      </c>
      <c r="B393" s="9">
        <v>988</v>
      </c>
      <c r="C393" s="6" t="s">
        <v>48</v>
      </c>
      <c r="D393" s="6" t="s">
        <v>150</v>
      </c>
      <c r="E393" s="2">
        <v>244</v>
      </c>
      <c r="F393" s="2"/>
      <c r="G393" s="10">
        <f>G394</f>
        <v>89.3</v>
      </c>
      <c r="H393" s="10">
        <f>H394</f>
        <v>0</v>
      </c>
      <c r="I393" s="10">
        <f t="shared" si="101"/>
        <v>0</v>
      </c>
      <c r="J393" s="10">
        <f t="shared" si="101"/>
        <v>40</v>
      </c>
      <c r="K393" s="10">
        <f t="shared" si="101"/>
        <v>49.3</v>
      </c>
    </row>
    <row r="394" spans="1:11" ht="22.5">
      <c r="A394" s="24" t="s">
        <v>101</v>
      </c>
      <c r="B394" s="9">
        <v>988</v>
      </c>
      <c r="C394" s="6" t="s">
        <v>48</v>
      </c>
      <c r="D394" s="6" t="s">
        <v>150</v>
      </c>
      <c r="E394" s="2">
        <v>244</v>
      </c>
      <c r="F394" s="2">
        <v>226</v>
      </c>
      <c r="G394" s="10">
        <f>H394+I394+J394+K394</f>
        <v>89.3</v>
      </c>
      <c r="H394" s="14">
        <v>0</v>
      </c>
      <c r="I394" s="14">
        <v>0</v>
      </c>
      <c r="J394" s="14">
        <v>40</v>
      </c>
      <c r="K394" s="14">
        <v>49.3</v>
      </c>
    </row>
    <row r="395" spans="1:11">
      <c r="A395" s="22" t="s">
        <v>189</v>
      </c>
      <c r="B395" s="28">
        <v>988</v>
      </c>
      <c r="C395" s="18" t="s">
        <v>28</v>
      </c>
      <c r="D395" s="18"/>
      <c r="E395" s="16"/>
      <c r="F395" s="16"/>
      <c r="G395" s="17">
        <f>G396+G403+G410</f>
        <v>1280.5</v>
      </c>
      <c r="H395" s="17">
        <f>H396+H403+H410</f>
        <v>275.5</v>
      </c>
      <c r="I395" s="17">
        <f>I396+I403+I410</f>
        <v>0</v>
      </c>
      <c r="J395" s="17">
        <f>J396+J403+J410</f>
        <v>662.8</v>
      </c>
      <c r="K395" s="17">
        <f>K396+K403+K410</f>
        <v>342.2</v>
      </c>
    </row>
    <row r="396" spans="1:11" ht="32.25">
      <c r="A396" s="22" t="s">
        <v>329</v>
      </c>
      <c r="B396" s="9">
        <v>988</v>
      </c>
      <c r="C396" s="6" t="s">
        <v>28</v>
      </c>
      <c r="D396" s="6" t="s">
        <v>213</v>
      </c>
      <c r="E396" s="2"/>
      <c r="F396" s="2"/>
      <c r="G396" s="7">
        <f>G397</f>
        <v>600</v>
      </c>
      <c r="H396" s="7">
        <f>H397</f>
        <v>25.5</v>
      </c>
      <c r="I396" s="7">
        <f>I397</f>
        <v>0</v>
      </c>
      <c r="J396" s="7">
        <f>J397</f>
        <v>287.3</v>
      </c>
      <c r="K396" s="7">
        <f>K397</f>
        <v>287.2</v>
      </c>
    </row>
    <row r="397" spans="1:11" ht="22.5">
      <c r="A397" s="24" t="s">
        <v>72</v>
      </c>
      <c r="B397" s="9">
        <v>988</v>
      </c>
      <c r="C397" s="6" t="s">
        <v>28</v>
      </c>
      <c r="D397" s="6" t="s">
        <v>151</v>
      </c>
      <c r="E397" s="2"/>
      <c r="F397" s="2"/>
      <c r="G397" s="7">
        <f t="shared" ref="G397:K400" si="102">G398</f>
        <v>600</v>
      </c>
      <c r="H397" s="7">
        <f t="shared" si="102"/>
        <v>25.5</v>
      </c>
      <c r="I397" s="7">
        <f t="shared" si="102"/>
        <v>0</v>
      </c>
      <c r="J397" s="7">
        <f t="shared" si="102"/>
        <v>287.3</v>
      </c>
      <c r="K397" s="7">
        <f t="shared" si="102"/>
        <v>287.2</v>
      </c>
    </row>
    <row r="398" spans="1:11" ht="22.5">
      <c r="A398" s="24" t="s">
        <v>80</v>
      </c>
      <c r="B398" s="9">
        <v>988</v>
      </c>
      <c r="C398" s="6" t="s">
        <v>28</v>
      </c>
      <c r="D398" s="6" t="s">
        <v>151</v>
      </c>
      <c r="E398" s="2">
        <v>200</v>
      </c>
      <c r="F398" s="2"/>
      <c r="G398" s="7">
        <f t="shared" si="102"/>
        <v>600</v>
      </c>
      <c r="H398" s="7">
        <f t="shared" si="102"/>
        <v>25.5</v>
      </c>
      <c r="I398" s="7">
        <f t="shared" si="102"/>
        <v>0</v>
      </c>
      <c r="J398" s="7">
        <f t="shared" si="102"/>
        <v>287.3</v>
      </c>
      <c r="K398" s="7">
        <f t="shared" si="102"/>
        <v>287.2</v>
      </c>
    </row>
    <row r="399" spans="1:11" ht="22.5">
      <c r="A399" s="24" t="s">
        <v>56</v>
      </c>
      <c r="B399" s="9">
        <v>988</v>
      </c>
      <c r="C399" s="6" t="s">
        <v>28</v>
      </c>
      <c r="D399" s="6" t="s">
        <v>151</v>
      </c>
      <c r="E399" s="2">
        <v>240</v>
      </c>
      <c r="F399" s="2"/>
      <c r="G399" s="7">
        <f t="shared" si="102"/>
        <v>600</v>
      </c>
      <c r="H399" s="7">
        <f t="shared" si="102"/>
        <v>25.5</v>
      </c>
      <c r="I399" s="7">
        <f t="shared" si="102"/>
        <v>0</v>
      </c>
      <c r="J399" s="7">
        <f t="shared" si="102"/>
        <v>287.3</v>
      </c>
      <c r="K399" s="7">
        <f t="shared" si="102"/>
        <v>287.2</v>
      </c>
    </row>
    <row r="400" spans="1:11" ht="22.5">
      <c r="A400" s="24" t="s">
        <v>359</v>
      </c>
      <c r="B400" s="9">
        <v>988</v>
      </c>
      <c r="C400" s="6" t="s">
        <v>28</v>
      </c>
      <c r="D400" s="6" t="s">
        <v>151</v>
      </c>
      <c r="E400" s="2">
        <v>244</v>
      </c>
      <c r="F400" s="2"/>
      <c r="G400" s="7">
        <f>G401</f>
        <v>600</v>
      </c>
      <c r="H400" s="7">
        <f t="shared" si="102"/>
        <v>25.5</v>
      </c>
      <c r="I400" s="7">
        <f t="shared" si="102"/>
        <v>0</v>
      </c>
      <c r="J400" s="7">
        <f t="shared" si="102"/>
        <v>287.3</v>
      </c>
      <c r="K400" s="7">
        <f t="shared" si="102"/>
        <v>287.2</v>
      </c>
    </row>
    <row r="401" spans="1:11" ht="22.5">
      <c r="A401" s="24" t="s">
        <v>101</v>
      </c>
      <c r="B401" s="9">
        <v>988</v>
      </c>
      <c r="C401" s="6" t="s">
        <v>28</v>
      </c>
      <c r="D401" s="6" t="s">
        <v>151</v>
      </c>
      <c r="E401" s="2">
        <v>244</v>
      </c>
      <c r="F401" s="2">
        <v>226</v>
      </c>
      <c r="G401" s="7">
        <f>H401+I401+J401+K401</f>
        <v>600</v>
      </c>
      <c r="H401" s="15">
        <v>25.5</v>
      </c>
      <c r="I401" s="15">
        <v>0</v>
      </c>
      <c r="J401" s="15">
        <v>287.3</v>
      </c>
      <c r="K401" s="15">
        <v>287.2</v>
      </c>
    </row>
    <row r="402" spans="1:11" ht="32.25">
      <c r="A402" s="22" t="s">
        <v>164</v>
      </c>
      <c r="B402" s="9">
        <v>988</v>
      </c>
      <c r="C402" s="6" t="s">
        <v>28</v>
      </c>
      <c r="D402" s="6" t="s">
        <v>183</v>
      </c>
      <c r="E402" s="2"/>
      <c r="F402" s="2"/>
      <c r="G402" s="7">
        <f>G403</f>
        <v>320.5</v>
      </c>
      <c r="H402" s="7">
        <f>H403</f>
        <v>0</v>
      </c>
      <c r="I402" s="7">
        <f>I403</f>
        <v>0</v>
      </c>
      <c r="J402" s="7">
        <f>J403</f>
        <v>320.5</v>
      </c>
      <c r="K402" s="7">
        <f>K403</f>
        <v>0</v>
      </c>
    </row>
    <row r="403" spans="1:11" ht="22.5">
      <c r="A403" s="24" t="s">
        <v>52</v>
      </c>
      <c r="B403" s="9">
        <v>988</v>
      </c>
      <c r="C403" s="6" t="s">
        <v>28</v>
      </c>
      <c r="D403" s="6" t="s">
        <v>152</v>
      </c>
      <c r="E403" s="2"/>
      <c r="F403" s="2"/>
      <c r="G403" s="10">
        <f>G404</f>
        <v>320.5</v>
      </c>
      <c r="H403" s="10">
        <f t="shared" ref="G403:K405" si="103">H404</f>
        <v>0</v>
      </c>
      <c r="I403" s="10">
        <f t="shared" si="103"/>
        <v>0</v>
      </c>
      <c r="J403" s="10">
        <f t="shared" si="103"/>
        <v>320.5</v>
      </c>
      <c r="K403" s="10">
        <f t="shared" si="103"/>
        <v>0</v>
      </c>
    </row>
    <row r="404" spans="1:11" ht="22.5">
      <c r="A404" s="24" t="s">
        <v>80</v>
      </c>
      <c r="B404" s="9">
        <v>988</v>
      </c>
      <c r="C404" s="6" t="s">
        <v>28</v>
      </c>
      <c r="D404" s="6" t="s">
        <v>152</v>
      </c>
      <c r="E404" s="2">
        <v>200</v>
      </c>
      <c r="F404" s="2"/>
      <c r="G404" s="10">
        <f>G405</f>
        <v>320.5</v>
      </c>
      <c r="H404" s="10">
        <f t="shared" si="103"/>
        <v>0</v>
      </c>
      <c r="I404" s="10">
        <f t="shared" si="103"/>
        <v>0</v>
      </c>
      <c r="J404" s="10">
        <f t="shared" si="103"/>
        <v>320.5</v>
      </c>
      <c r="K404" s="10">
        <f t="shared" si="103"/>
        <v>0</v>
      </c>
    </row>
    <row r="405" spans="1:11" ht="22.5">
      <c r="A405" s="24" t="s">
        <v>56</v>
      </c>
      <c r="B405" s="9">
        <v>988</v>
      </c>
      <c r="C405" s="6" t="s">
        <v>28</v>
      </c>
      <c r="D405" s="6" t="s">
        <v>152</v>
      </c>
      <c r="E405" s="2">
        <v>240</v>
      </c>
      <c r="F405" s="2"/>
      <c r="G405" s="10">
        <f t="shared" si="103"/>
        <v>320.5</v>
      </c>
      <c r="H405" s="10">
        <f t="shared" si="103"/>
        <v>0</v>
      </c>
      <c r="I405" s="10">
        <f t="shared" si="103"/>
        <v>0</v>
      </c>
      <c r="J405" s="10">
        <f t="shared" si="103"/>
        <v>320.5</v>
      </c>
      <c r="K405" s="10">
        <f t="shared" si="103"/>
        <v>0</v>
      </c>
    </row>
    <row r="406" spans="1:11" ht="21.75" customHeight="1">
      <c r="A406" s="24" t="s">
        <v>359</v>
      </c>
      <c r="B406" s="9">
        <v>988</v>
      </c>
      <c r="C406" s="6" t="s">
        <v>28</v>
      </c>
      <c r="D406" s="6" t="s">
        <v>152</v>
      </c>
      <c r="E406" s="2">
        <v>244</v>
      </c>
      <c r="F406" s="2"/>
      <c r="G406" s="10">
        <f>G408+G409</f>
        <v>320.5</v>
      </c>
      <c r="H406" s="10">
        <f>H408+H409</f>
        <v>0</v>
      </c>
      <c r="I406" s="10">
        <f>I408+I409</f>
        <v>0</v>
      </c>
      <c r="J406" s="10">
        <f>J408+J409</f>
        <v>320.5</v>
      </c>
      <c r="K406" s="10">
        <f>K408+K409</f>
        <v>0</v>
      </c>
    </row>
    <row r="407" spans="1:11" ht="22.5" hidden="1">
      <c r="A407" s="24" t="s">
        <v>102</v>
      </c>
      <c r="B407" s="9">
        <v>988</v>
      </c>
      <c r="C407" s="6" t="s">
        <v>28</v>
      </c>
      <c r="D407" s="6" t="s">
        <v>152</v>
      </c>
      <c r="E407" s="2">
        <v>244</v>
      </c>
      <c r="F407" s="2">
        <v>222</v>
      </c>
      <c r="G407" s="10">
        <f>H407+I407+J407+K407</f>
        <v>0</v>
      </c>
      <c r="H407" s="14">
        <v>0</v>
      </c>
      <c r="I407" s="14">
        <v>0</v>
      </c>
      <c r="J407" s="14">
        <v>0</v>
      </c>
      <c r="K407" s="14">
        <v>0</v>
      </c>
    </row>
    <row r="408" spans="1:11" ht="22.5">
      <c r="A408" s="24" t="s">
        <v>101</v>
      </c>
      <c r="B408" s="9">
        <v>988</v>
      </c>
      <c r="C408" s="6" t="s">
        <v>28</v>
      </c>
      <c r="D408" s="6" t="s">
        <v>152</v>
      </c>
      <c r="E408" s="2">
        <v>244</v>
      </c>
      <c r="F408" s="2">
        <v>226</v>
      </c>
      <c r="G408" s="10">
        <f>H408+I408+J408++K408</f>
        <v>320.5</v>
      </c>
      <c r="H408" s="14">
        <v>0</v>
      </c>
      <c r="I408" s="14">
        <v>0</v>
      </c>
      <c r="J408" s="14">
        <v>320.5</v>
      </c>
      <c r="K408" s="14">
        <v>0</v>
      </c>
    </row>
    <row r="409" spans="1:11" ht="22.5" hidden="1">
      <c r="A409" s="24" t="s">
        <v>281</v>
      </c>
      <c r="B409" s="9">
        <v>988</v>
      </c>
      <c r="C409" s="6" t="s">
        <v>28</v>
      </c>
      <c r="D409" s="6" t="s">
        <v>152</v>
      </c>
      <c r="E409" s="2">
        <v>244</v>
      </c>
      <c r="F409" s="2">
        <v>349</v>
      </c>
      <c r="G409" s="10">
        <f>H409+I409+J409+K409</f>
        <v>0</v>
      </c>
      <c r="H409" s="14">
        <v>0</v>
      </c>
      <c r="I409" s="14">
        <v>0</v>
      </c>
      <c r="J409" s="14">
        <v>0</v>
      </c>
      <c r="K409" s="14">
        <v>0</v>
      </c>
    </row>
    <row r="410" spans="1:11" ht="42.75">
      <c r="A410" s="22" t="s">
        <v>207</v>
      </c>
      <c r="B410" s="9">
        <v>988</v>
      </c>
      <c r="C410" s="6" t="s">
        <v>28</v>
      </c>
      <c r="D410" s="6" t="s">
        <v>193</v>
      </c>
      <c r="E410" s="2"/>
      <c r="F410" s="2"/>
      <c r="G410" s="10">
        <f t="shared" ref="G410:K412" si="104">G411</f>
        <v>360</v>
      </c>
      <c r="H410" s="10">
        <f t="shared" si="104"/>
        <v>250</v>
      </c>
      <c r="I410" s="10">
        <f t="shared" si="104"/>
        <v>0</v>
      </c>
      <c r="J410" s="10">
        <f t="shared" si="104"/>
        <v>55</v>
      </c>
      <c r="K410" s="10">
        <f t="shared" si="104"/>
        <v>55</v>
      </c>
    </row>
    <row r="411" spans="1:11" ht="22.5">
      <c r="A411" s="24" t="s">
        <v>80</v>
      </c>
      <c r="B411" s="9">
        <v>988</v>
      </c>
      <c r="C411" s="6" t="s">
        <v>28</v>
      </c>
      <c r="D411" s="6" t="s">
        <v>193</v>
      </c>
      <c r="E411" s="2">
        <v>200</v>
      </c>
      <c r="F411" s="2"/>
      <c r="G411" s="10">
        <f t="shared" si="104"/>
        <v>360</v>
      </c>
      <c r="H411" s="10">
        <f t="shared" si="104"/>
        <v>250</v>
      </c>
      <c r="I411" s="10">
        <f t="shared" si="104"/>
        <v>0</v>
      </c>
      <c r="J411" s="10">
        <f t="shared" si="104"/>
        <v>55</v>
      </c>
      <c r="K411" s="10">
        <f t="shared" si="104"/>
        <v>55</v>
      </c>
    </row>
    <row r="412" spans="1:11" ht="22.5">
      <c r="A412" s="24" t="s">
        <v>56</v>
      </c>
      <c r="B412" s="9">
        <v>988</v>
      </c>
      <c r="C412" s="6" t="s">
        <v>28</v>
      </c>
      <c r="D412" s="6" t="s">
        <v>193</v>
      </c>
      <c r="E412" s="2">
        <v>240</v>
      </c>
      <c r="F412" s="2"/>
      <c r="G412" s="10">
        <f>G413</f>
        <v>360</v>
      </c>
      <c r="H412" s="10">
        <f t="shared" si="104"/>
        <v>250</v>
      </c>
      <c r="I412" s="10">
        <f t="shared" si="104"/>
        <v>0</v>
      </c>
      <c r="J412" s="10">
        <f t="shared" si="104"/>
        <v>55</v>
      </c>
      <c r="K412" s="10">
        <f t="shared" si="104"/>
        <v>55</v>
      </c>
    </row>
    <row r="413" spans="1:11" ht="22.5">
      <c r="A413" s="24" t="s">
        <v>357</v>
      </c>
      <c r="B413" s="9">
        <v>988</v>
      </c>
      <c r="C413" s="6" t="s">
        <v>28</v>
      </c>
      <c r="D413" s="6" t="s">
        <v>193</v>
      </c>
      <c r="E413" s="2">
        <v>244</v>
      </c>
      <c r="F413" s="2"/>
      <c r="G413" s="10">
        <f>G414+G415</f>
        <v>360</v>
      </c>
      <c r="H413" s="10">
        <f t="shared" ref="H413:K413" si="105">H414+H415</f>
        <v>250</v>
      </c>
      <c r="I413" s="10">
        <f t="shared" si="105"/>
        <v>0</v>
      </c>
      <c r="J413" s="10">
        <f t="shared" si="105"/>
        <v>55</v>
      </c>
      <c r="K413" s="10">
        <f t="shared" si="105"/>
        <v>55</v>
      </c>
    </row>
    <row r="414" spans="1:11" ht="22.5">
      <c r="A414" s="24" t="s">
        <v>101</v>
      </c>
      <c r="B414" s="9">
        <v>988</v>
      </c>
      <c r="C414" s="6" t="s">
        <v>28</v>
      </c>
      <c r="D414" s="6" t="s">
        <v>193</v>
      </c>
      <c r="E414" s="2">
        <v>244</v>
      </c>
      <c r="F414" s="2">
        <v>226</v>
      </c>
      <c r="G414" s="10">
        <f>H414+I414+J414+K414</f>
        <v>110</v>
      </c>
      <c r="H414" s="10">
        <v>0</v>
      </c>
      <c r="I414" s="10">
        <v>0</v>
      </c>
      <c r="J414" s="10">
        <v>55</v>
      </c>
      <c r="K414" s="10">
        <v>55</v>
      </c>
    </row>
    <row r="415" spans="1:11" ht="22.5">
      <c r="A415" s="24" t="s">
        <v>281</v>
      </c>
      <c r="B415" s="9">
        <v>988</v>
      </c>
      <c r="C415" s="6" t="s">
        <v>28</v>
      </c>
      <c r="D415" s="6" t="s">
        <v>193</v>
      </c>
      <c r="E415" s="2">
        <v>244</v>
      </c>
      <c r="F415" s="2">
        <v>349</v>
      </c>
      <c r="G415" s="10">
        <f>H415+I415+J415+K415</f>
        <v>250</v>
      </c>
      <c r="H415" s="14">
        <v>250</v>
      </c>
      <c r="I415" s="14">
        <v>0</v>
      </c>
      <c r="J415" s="14">
        <v>0</v>
      </c>
      <c r="K415" s="14">
        <v>0</v>
      </c>
    </row>
    <row r="416" spans="1:11" ht="21.75">
      <c r="A416" s="22" t="s">
        <v>190</v>
      </c>
      <c r="B416" s="28">
        <v>988</v>
      </c>
      <c r="C416" s="18" t="s">
        <v>188</v>
      </c>
      <c r="D416" s="18"/>
      <c r="E416" s="16"/>
      <c r="F416" s="16"/>
      <c r="G416" s="63">
        <f>G427+G432+G422+G417</f>
        <v>1660</v>
      </c>
      <c r="H416" s="63">
        <f t="shared" ref="H416:K416" si="106">H427+H432+H422+H417</f>
        <v>45</v>
      </c>
      <c r="I416" s="63">
        <f t="shared" si="106"/>
        <v>0</v>
      </c>
      <c r="J416" s="63">
        <f t="shared" si="106"/>
        <v>807.5</v>
      </c>
      <c r="K416" s="63">
        <f t="shared" si="106"/>
        <v>807.5</v>
      </c>
    </row>
    <row r="417" spans="1:11" ht="53.25">
      <c r="A417" s="22" t="s">
        <v>205</v>
      </c>
      <c r="B417" s="9">
        <v>988</v>
      </c>
      <c r="C417" s="6" t="s">
        <v>188</v>
      </c>
      <c r="D417" s="6" t="s">
        <v>316</v>
      </c>
      <c r="E417" s="2"/>
      <c r="F417" s="2"/>
      <c r="G417" s="10">
        <f>G418</f>
        <v>160</v>
      </c>
      <c r="H417" s="10">
        <f t="shared" ref="H417:K420" si="107">H418</f>
        <v>0</v>
      </c>
      <c r="I417" s="10">
        <f t="shared" si="107"/>
        <v>0</v>
      </c>
      <c r="J417" s="10">
        <f t="shared" si="107"/>
        <v>80</v>
      </c>
      <c r="K417" s="10">
        <f t="shared" si="107"/>
        <v>80</v>
      </c>
    </row>
    <row r="418" spans="1:11" ht="22.5">
      <c r="A418" s="24" t="s">
        <v>64</v>
      </c>
      <c r="B418" s="9">
        <v>988</v>
      </c>
      <c r="C418" s="6" t="s">
        <v>188</v>
      </c>
      <c r="D418" s="6" t="s">
        <v>316</v>
      </c>
      <c r="E418" s="2">
        <v>200</v>
      </c>
      <c r="F418" s="2"/>
      <c r="G418" s="10">
        <f>G419</f>
        <v>160</v>
      </c>
      <c r="H418" s="10">
        <f t="shared" si="107"/>
        <v>0</v>
      </c>
      <c r="I418" s="10">
        <f t="shared" si="107"/>
        <v>0</v>
      </c>
      <c r="J418" s="10">
        <f t="shared" si="107"/>
        <v>80</v>
      </c>
      <c r="K418" s="10">
        <f t="shared" si="107"/>
        <v>80</v>
      </c>
    </row>
    <row r="419" spans="1:11" ht="22.5">
      <c r="A419" s="24" t="s">
        <v>56</v>
      </c>
      <c r="B419" s="9">
        <v>988</v>
      </c>
      <c r="C419" s="6" t="s">
        <v>188</v>
      </c>
      <c r="D419" s="6" t="s">
        <v>316</v>
      </c>
      <c r="E419" s="2">
        <v>240</v>
      </c>
      <c r="F419" s="2"/>
      <c r="G419" s="10">
        <f>G420</f>
        <v>160</v>
      </c>
      <c r="H419" s="10">
        <f t="shared" si="107"/>
        <v>0</v>
      </c>
      <c r="I419" s="10">
        <f t="shared" si="107"/>
        <v>0</v>
      </c>
      <c r="J419" s="10">
        <f t="shared" si="107"/>
        <v>80</v>
      </c>
      <c r="K419" s="10">
        <f t="shared" si="107"/>
        <v>80</v>
      </c>
    </row>
    <row r="420" spans="1:11" ht="22.5">
      <c r="A420" s="24" t="s">
        <v>357</v>
      </c>
      <c r="B420" s="9">
        <v>988</v>
      </c>
      <c r="C420" s="6" t="s">
        <v>188</v>
      </c>
      <c r="D420" s="6" t="s">
        <v>316</v>
      </c>
      <c r="E420" s="2">
        <v>244</v>
      </c>
      <c r="F420" s="2"/>
      <c r="G420" s="10">
        <f>G421</f>
        <v>160</v>
      </c>
      <c r="H420" s="10">
        <f t="shared" si="107"/>
        <v>0</v>
      </c>
      <c r="I420" s="10">
        <f t="shared" si="107"/>
        <v>0</v>
      </c>
      <c r="J420" s="10">
        <f t="shared" si="107"/>
        <v>80</v>
      </c>
      <c r="K420" s="10">
        <f t="shared" si="107"/>
        <v>80</v>
      </c>
    </row>
    <row r="421" spans="1:11" ht="22.5">
      <c r="A421" s="24" t="s">
        <v>101</v>
      </c>
      <c r="B421" s="9">
        <v>988</v>
      </c>
      <c r="C421" s="6" t="s">
        <v>188</v>
      </c>
      <c r="D421" s="6" t="s">
        <v>316</v>
      </c>
      <c r="E421" s="2">
        <v>244</v>
      </c>
      <c r="F421" s="2">
        <v>226</v>
      </c>
      <c r="G421" s="10">
        <f>H421+I421+J421+K421</f>
        <v>160</v>
      </c>
      <c r="H421" s="10">
        <v>0</v>
      </c>
      <c r="I421" s="10">
        <v>0</v>
      </c>
      <c r="J421" s="10">
        <v>80</v>
      </c>
      <c r="K421" s="10">
        <v>80</v>
      </c>
    </row>
    <row r="422" spans="1:11" ht="95.25">
      <c r="A422" s="22" t="s">
        <v>317</v>
      </c>
      <c r="B422" s="9">
        <v>988</v>
      </c>
      <c r="C422" s="6" t="s">
        <v>188</v>
      </c>
      <c r="D422" s="6" t="s">
        <v>330</v>
      </c>
      <c r="E422" s="2"/>
      <c r="F422" s="2"/>
      <c r="G422" s="10">
        <f>G423</f>
        <v>40</v>
      </c>
      <c r="H422" s="10">
        <f t="shared" ref="H422:K425" si="108">H423</f>
        <v>0</v>
      </c>
      <c r="I422" s="10">
        <f t="shared" si="108"/>
        <v>0</v>
      </c>
      <c r="J422" s="10">
        <f t="shared" si="108"/>
        <v>20</v>
      </c>
      <c r="K422" s="10">
        <f t="shared" si="108"/>
        <v>20</v>
      </c>
    </row>
    <row r="423" spans="1:11" ht="22.5">
      <c r="A423" s="24" t="s">
        <v>64</v>
      </c>
      <c r="B423" s="9">
        <v>988</v>
      </c>
      <c r="C423" s="6" t="s">
        <v>188</v>
      </c>
      <c r="D423" s="6" t="s">
        <v>330</v>
      </c>
      <c r="E423" s="2">
        <v>200</v>
      </c>
      <c r="F423" s="2"/>
      <c r="G423" s="10">
        <f>G424</f>
        <v>40</v>
      </c>
      <c r="H423" s="10">
        <f t="shared" si="108"/>
        <v>0</v>
      </c>
      <c r="I423" s="10">
        <f t="shared" si="108"/>
        <v>0</v>
      </c>
      <c r="J423" s="10">
        <f t="shared" si="108"/>
        <v>20</v>
      </c>
      <c r="K423" s="10">
        <f t="shared" si="108"/>
        <v>20</v>
      </c>
    </row>
    <row r="424" spans="1:11" ht="22.5">
      <c r="A424" s="24" t="s">
        <v>56</v>
      </c>
      <c r="B424" s="9">
        <v>988</v>
      </c>
      <c r="C424" s="6" t="s">
        <v>188</v>
      </c>
      <c r="D424" s="6" t="s">
        <v>330</v>
      </c>
      <c r="E424" s="2">
        <v>240</v>
      </c>
      <c r="F424" s="2"/>
      <c r="G424" s="10">
        <f>G425</f>
        <v>40</v>
      </c>
      <c r="H424" s="10">
        <f t="shared" si="108"/>
        <v>0</v>
      </c>
      <c r="I424" s="10">
        <f t="shared" si="108"/>
        <v>0</v>
      </c>
      <c r="J424" s="10">
        <f t="shared" si="108"/>
        <v>20</v>
      </c>
      <c r="K424" s="10">
        <f t="shared" si="108"/>
        <v>20</v>
      </c>
    </row>
    <row r="425" spans="1:11" ht="22.5">
      <c r="A425" s="24" t="s">
        <v>357</v>
      </c>
      <c r="B425" s="9">
        <v>988</v>
      </c>
      <c r="C425" s="6" t="s">
        <v>188</v>
      </c>
      <c r="D425" s="6" t="s">
        <v>330</v>
      </c>
      <c r="E425" s="2">
        <v>244</v>
      </c>
      <c r="F425" s="2"/>
      <c r="G425" s="10">
        <f>G426</f>
        <v>40</v>
      </c>
      <c r="H425" s="10">
        <f t="shared" si="108"/>
        <v>0</v>
      </c>
      <c r="I425" s="10">
        <f t="shared" si="108"/>
        <v>0</v>
      </c>
      <c r="J425" s="10">
        <f t="shared" si="108"/>
        <v>20</v>
      </c>
      <c r="K425" s="10">
        <f t="shared" si="108"/>
        <v>20</v>
      </c>
    </row>
    <row r="426" spans="1:11" ht="22.5">
      <c r="A426" s="24" t="s">
        <v>101</v>
      </c>
      <c r="B426" s="9">
        <v>988</v>
      </c>
      <c r="C426" s="6" t="s">
        <v>188</v>
      </c>
      <c r="D426" s="6" t="s">
        <v>330</v>
      </c>
      <c r="E426" s="2">
        <v>244</v>
      </c>
      <c r="F426" s="2">
        <v>226</v>
      </c>
      <c r="G426" s="10">
        <f>H426+I426+J426+K426</f>
        <v>40</v>
      </c>
      <c r="H426" s="10">
        <v>0</v>
      </c>
      <c r="I426" s="10">
        <v>0</v>
      </c>
      <c r="J426" s="10">
        <v>20</v>
      </c>
      <c r="K426" s="10">
        <v>20</v>
      </c>
    </row>
    <row r="427" spans="1:11" ht="32.25">
      <c r="A427" s="22" t="s">
        <v>52</v>
      </c>
      <c r="B427" s="9">
        <v>988</v>
      </c>
      <c r="C427" s="6" t="s">
        <v>188</v>
      </c>
      <c r="D427" s="6" t="s">
        <v>152</v>
      </c>
      <c r="E427" s="2"/>
      <c r="F427" s="2"/>
      <c r="G427" s="10">
        <f>G428</f>
        <v>1300</v>
      </c>
      <c r="H427" s="10">
        <f t="shared" ref="H427:K430" si="109">H428</f>
        <v>45</v>
      </c>
      <c r="I427" s="10">
        <f t="shared" si="109"/>
        <v>0</v>
      </c>
      <c r="J427" s="10">
        <f t="shared" si="109"/>
        <v>627.5</v>
      </c>
      <c r="K427" s="10">
        <f t="shared" si="109"/>
        <v>627.5</v>
      </c>
    </row>
    <row r="428" spans="1:11" ht="22.5">
      <c r="A428" s="24" t="s">
        <v>80</v>
      </c>
      <c r="B428" s="9">
        <v>988</v>
      </c>
      <c r="C428" s="6" t="s">
        <v>188</v>
      </c>
      <c r="D428" s="6" t="s">
        <v>152</v>
      </c>
      <c r="E428" s="2">
        <v>200</v>
      </c>
      <c r="F428" s="2"/>
      <c r="G428" s="10">
        <f>G429</f>
        <v>1300</v>
      </c>
      <c r="H428" s="10">
        <f t="shared" si="109"/>
        <v>45</v>
      </c>
      <c r="I428" s="10">
        <f t="shared" si="109"/>
        <v>0</v>
      </c>
      <c r="J428" s="10">
        <f t="shared" si="109"/>
        <v>627.5</v>
      </c>
      <c r="K428" s="10">
        <f t="shared" si="109"/>
        <v>627.5</v>
      </c>
    </row>
    <row r="429" spans="1:11" ht="22.5">
      <c r="A429" s="24" t="s">
        <v>56</v>
      </c>
      <c r="B429" s="9">
        <v>988</v>
      </c>
      <c r="C429" s="6" t="s">
        <v>188</v>
      </c>
      <c r="D429" s="6" t="s">
        <v>152</v>
      </c>
      <c r="E429" s="2">
        <v>240</v>
      </c>
      <c r="F429" s="2"/>
      <c r="G429" s="10">
        <f>G430</f>
        <v>1300</v>
      </c>
      <c r="H429" s="10">
        <f t="shared" si="109"/>
        <v>45</v>
      </c>
      <c r="I429" s="10">
        <f t="shared" si="109"/>
        <v>0</v>
      </c>
      <c r="J429" s="10">
        <f t="shared" si="109"/>
        <v>627.5</v>
      </c>
      <c r="K429" s="10">
        <f t="shared" si="109"/>
        <v>627.5</v>
      </c>
    </row>
    <row r="430" spans="1:11" ht="22.5">
      <c r="A430" s="24" t="s">
        <v>357</v>
      </c>
      <c r="B430" s="9">
        <v>988</v>
      </c>
      <c r="C430" s="6" t="s">
        <v>188</v>
      </c>
      <c r="D430" s="6" t="s">
        <v>152</v>
      </c>
      <c r="E430" s="2">
        <v>244</v>
      </c>
      <c r="F430" s="2"/>
      <c r="G430" s="10">
        <f>G431</f>
        <v>1300</v>
      </c>
      <c r="H430" s="10">
        <f t="shared" si="109"/>
        <v>45</v>
      </c>
      <c r="I430" s="10">
        <f t="shared" si="109"/>
        <v>0</v>
      </c>
      <c r="J430" s="10">
        <f t="shared" si="109"/>
        <v>627.5</v>
      </c>
      <c r="K430" s="10">
        <f t="shared" si="109"/>
        <v>627.5</v>
      </c>
    </row>
    <row r="431" spans="1:11" ht="22.5">
      <c r="A431" s="24" t="s">
        <v>101</v>
      </c>
      <c r="B431" s="9">
        <v>988</v>
      </c>
      <c r="C431" s="6" t="s">
        <v>188</v>
      </c>
      <c r="D431" s="6" t="s">
        <v>152</v>
      </c>
      <c r="E431" s="2">
        <v>244</v>
      </c>
      <c r="F431" s="2">
        <v>226</v>
      </c>
      <c r="G431" s="10">
        <f>H431+I431+J431+K431</f>
        <v>1300</v>
      </c>
      <c r="H431" s="14">
        <v>45</v>
      </c>
      <c r="I431" s="14">
        <v>0</v>
      </c>
      <c r="J431" s="14">
        <v>627.5</v>
      </c>
      <c r="K431" s="14">
        <v>627.5</v>
      </c>
    </row>
    <row r="432" spans="1:11" ht="84.75">
      <c r="A432" s="22" t="s">
        <v>319</v>
      </c>
      <c r="B432" s="9">
        <v>988</v>
      </c>
      <c r="C432" s="6" t="s">
        <v>188</v>
      </c>
      <c r="D432" s="6" t="s">
        <v>195</v>
      </c>
      <c r="E432" s="2"/>
      <c r="F432" s="2"/>
      <c r="G432" s="10">
        <f>G433</f>
        <v>160</v>
      </c>
      <c r="H432" s="10">
        <f t="shared" ref="H432:K435" si="110">H433</f>
        <v>0</v>
      </c>
      <c r="I432" s="10">
        <f t="shared" si="110"/>
        <v>0</v>
      </c>
      <c r="J432" s="10">
        <f t="shared" si="110"/>
        <v>80</v>
      </c>
      <c r="K432" s="10">
        <f t="shared" si="110"/>
        <v>80</v>
      </c>
    </row>
    <row r="433" spans="1:11" ht="22.5">
      <c r="A433" s="24" t="s">
        <v>80</v>
      </c>
      <c r="B433" s="9">
        <v>988</v>
      </c>
      <c r="C433" s="6" t="s">
        <v>188</v>
      </c>
      <c r="D433" s="6" t="s">
        <v>195</v>
      </c>
      <c r="E433" s="2">
        <v>200</v>
      </c>
      <c r="F433" s="2"/>
      <c r="G433" s="10">
        <f>G434</f>
        <v>160</v>
      </c>
      <c r="H433" s="10">
        <f t="shared" si="110"/>
        <v>0</v>
      </c>
      <c r="I433" s="10">
        <f t="shared" si="110"/>
        <v>0</v>
      </c>
      <c r="J433" s="10">
        <f t="shared" si="110"/>
        <v>80</v>
      </c>
      <c r="K433" s="10">
        <f t="shared" si="110"/>
        <v>80</v>
      </c>
    </row>
    <row r="434" spans="1:11" ht="22.5">
      <c r="A434" s="24" t="s">
        <v>56</v>
      </c>
      <c r="B434" s="9">
        <v>988</v>
      </c>
      <c r="C434" s="6" t="s">
        <v>188</v>
      </c>
      <c r="D434" s="6" t="s">
        <v>195</v>
      </c>
      <c r="E434" s="2">
        <v>240</v>
      </c>
      <c r="F434" s="2"/>
      <c r="G434" s="10">
        <f>G435</f>
        <v>160</v>
      </c>
      <c r="H434" s="10">
        <f t="shared" si="110"/>
        <v>0</v>
      </c>
      <c r="I434" s="10">
        <f t="shared" si="110"/>
        <v>0</v>
      </c>
      <c r="J434" s="10">
        <f t="shared" si="110"/>
        <v>80</v>
      </c>
      <c r="K434" s="10">
        <f t="shared" si="110"/>
        <v>80</v>
      </c>
    </row>
    <row r="435" spans="1:11" ht="22.5">
      <c r="A435" s="24" t="s">
        <v>359</v>
      </c>
      <c r="B435" s="9">
        <v>988</v>
      </c>
      <c r="C435" s="6" t="s">
        <v>188</v>
      </c>
      <c r="D435" s="6" t="s">
        <v>195</v>
      </c>
      <c r="E435" s="2">
        <v>244</v>
      </c>
      <c r="F435" s="2"/>
      <c r="G435" s="10">
        <f>G436</f>
        <v>160</v>
      </c>
      <c r="H435" s="10">
        <f t="shared" si="110"/>
        <v>0</v>
      </c>
      <c r="I435" s="10">
        <f t="shared" si="110"/>
        <v>0</v>
      </c>
      <c r="J435" s="10">
        <f t="shared" si="110"/>
        <v>80</v>
      </c>
      <c r="K435" s="10">
        <f t="shared" si="110"/>
        <v>80</v>
      </c>
    </row>
    <row r="436" spans="1:11" ht="22.5">
      <c r="A436" s="24" t="s">
        <v>101</v>
      </c>
      <c r="B436" s="9">
        <v>988</v>
      </c>
      <c r="C436" s="6" t="s">
        <v>188</v>
      </c>
      <c r="D436" s="6" t="s">
        <v>195</v>
      </c>
      <c r="E436" s="2">
        <v>244</v>
      </c>
      <c r="F436" s="2">
        <v>226</v>
      </c>
      <c r="G436" s="10">
        <f>H436+I436+J436+K436</f>
        <v>160</v>
      </c>
      <c r="H436" s="14">
        <v>0</v>
      </c>
      <c r="I436" s="14">
        <v>0</v>
      </c>
      <c r="J436" s="14">
        <v>80</v>
      </c>
      <c r="K436" s="14">
        <v>80</v>
      </c>
    </row>
    <row r="437" spans="1:11">
      <c r="A437" s="23" t="s">
        <v>45</v>
      </c>
      <c r="B437" s="11">
        <v>988</v>
      </c>
      <c r="C437" s="4" t="s">
        <v>47</v>
      </c>
      <c r="D437" s="4"/>
      <c r="E437" s="3"/>
      <c r="F437" s="3"/>
      <c r="G437" s="5">
        <f>G438</f>
        <v>11762.1</v>
      </c>
      <c r="H437" s="5">
        <f>H438</f>
        <v>5048.2</v>
      </c>
      <c r="I437" s="5">
        <f>I438</f>
        <v>699.7</v>
      </c>
      <c r="J437" s="5">
        <f>J438</f>
        <v>3017.1000000000004</v>
      </c>
      <c r="K437" s="5">
        <f>K438</f>
        <v>2997.1000000000004</v>
      </c>
    </row>
    <row r="438" spans="1:11">
      <c r="A438" s="24" t="s">
        <v>17</v>
      </c>
      <c r="B438" s="9">
        <v>988</v>
      </c>
      <c r="C438" s="6" t="s">
        <v>29</v>
      </c>
      <c r="D438" s="6"/>
      <c r="E438" s="2"/>
      <c r="F438" s="2"/>
      <c r="G438" s="7">
        <f>G440+G448</f>
        <v>11762.1</v>
      </c>
      <c r="H438" s="7">
        <f>H440+H448</f>
        <v>5048.2</v>
      </c>
      <c r="I438" s="7">
        <f>I440+I448</f>
        <v>699.7</v>
      </c>
      <c r="J438" s="7">
        <f>J440+J448</f>
        <v>3017.1000000000004</v>
      </c>
      <c r="K438" s="7">
        <f>K440+K448</f>
        <v>2997.1000000000004</v>
      </c>
    </row>
    <row r="439" spans="1:11" ht="42.75">
      <c r="A439" s="22" t="s">
        <v>165</v>
      </c>
      <c r="B439" s="9">
        <v>988</v>
      </c>
      <c r="C439" s="6" t="s">
        <v>29</v>
      </c>
      <c r="D439" s="6" t="s">
        <v>184</v>
      </c>
      <c r="E439" s="2"/>
      <c r="F439" s="2"/>
      <c r="G439" s="7">
        <f>G440</f>
        <v>7912.1</v>
      </c>
      <c r="H439" s="7">
        <f>H440</f>
        <v>3402.5</v>
      </c>
      <c r="I439" s="7">
        <f>I440</f>
        <v>94</v>
      </c>
      <c r="J439" s="7">
        <f>J440</f>
        <v>2217.8000000000002</v>
      </c>
      <c r="K439" s="7">
        <f>K440</f>
        <v>2197.8000000000002</v>
      </c>
    </row>
    <row r="440" spans="1:11" ht="33.75">
      <c r="A440" s="24" t="s">
        <v>73</v>
      </c>
      <c r="B440" s="9">
        <v>988</v>
      </c>
      <c r="C440" s="6" t="s">
        <v>29</v>
      </c>
      <c r="D440" s="6" t="s">
        <v>153</v>
      </c>
      <c r="E440" s="2"/>
      <c r="F440" s="2"/>
      <c r="G440" s="7">
        <f t="shared" ref="G440:K442" si="111">G441</f>
        <v>7912.1</v>
      </c>
      <c r="H440" s="7">
        <f t="shared" si="111"/>
        <v>3402.5</v>
      </c>
      <c r="I440" s="7">
        <f t="shared" si="111"/>
        <v>94</v>
      </c>
      <c r="J440" s="7">
        <f t="shared" si="111"/>
        <v>2217.8000000000002</v>
      </c>
      <c r="K440" s="7">
        <f t="shared" si="111"/>
        <v>2197.8000000000002</v>
      </c>
    </row>
    <row r="441" spans="1:11" ht="22.5">
      <c r="A441" s="24" t="s">
        <v>80</v>
      </c>
      <c r="B441" s="9">
        <v>988</v>
      </c>
      <c r="C441" s="6" t="s">
        <v>29</v>
      </c>
      <c r="D441" s="6" t="s">
        <v>153</v>
      </c>
      <c r="E441" s="2">
        <v>200</v>
      </c>
      <c r="F441" s="2"/>
      <c r="G441" s="7">
        <f t="shared" si="111"/>
        <v>7912.1</v>
      </c>
      <c r="H441" s="7">
        <f t="shared" si="111"/>
        <v>3402.5</v>
      </c>
      <c r="I441" s="7">
        <f t="shared" si="111"/>
        <v>94</v>
      </c>
      <c r="J441" s="7">
        <f t="shared" si="111"/>
        <v>2217.8000000000002</v>
      </c>
      <c r="K441" s="7">
        <f t="shared" si="111"/>
        <v>2197.8000000000002</v>
      </c>
    </row>
    <row r="442" spans="1:11" ht="22.5">
      <c r="A442" s="24" t="s">
        <v>56</v>
      </c>
      <c r="B442" s="9">
        <v>988</v>
      </c>
      <c r="C442" s="6" t="s">
        <v>29</v>
      </c>
      <c r="D442" s="6" t="s">
        <v>153</v>
      </c>
      <c r="E442" s="2">
        <v>240</v>
      </c>
      <c r="F442" s="2"/>
      <c r="G442" s="7">
        <f t="shared" si="111"/>
        <v>7912.1</v>
      </c>
      <c r="H442" s="7">
        <f>H443</f>
        <v>3402.5</v>
      </c>
      <c r="I442" s="7">
        <f>I443</f>
        <v>94</v>
      </c>
      <c r="J442" s="7">
        <f t="shared" si="111"/>
        <v>2217.8000000000002</v>
      </c>
      <c r="K442" s="7">
        <f t="shared" si="111"/>
        <v>2197.8000000000002</v>
      </c>
    </row>
    <row r="443" spans="1:11" ht="22.5">
      <c r="A443" s="24" t="s">
        <v>359</v>
      </c>
      <c r="B443" s="9">
        <v>988</v>
      </c>
      <c r="C443" s="6" t="s">
        <v>29</v>
      </c>
      <c r="D443" s="6" t="s">
        <v>153</v>
      </c>
      <c r="E443" s="2">
        <v>244</v>
      </c>
      <c r="F443" s="2"/>
      <c r="G443" s="7">
        <f>G444+G445+G446</f>
        <v>7912.1</v>
      </c>
      <c r="H443" s="7">
        <f>H444+H445+H446</f>
        <v>3402.5</v>
      </c>
      <c r="I443" s="7">
        <f>I444+I445+I446</f>
        <v>94</v>
      </c>
      <c r="J443" s="7">
        <f>J444+J445+J446</f>
        <v>2217.8000000000002</v>
      </c>
      <c r="K443" s="7">
        <f>K444+K445+K446</f>
        <v>2197.8000000000002</v>
      </c>
    </row>
    <row r="444" spans="1:11" ht="22.5">
      <c r="A444" s="24" t="s">
        <v>101</v>
      </c>
      <c r="B444" s="9">
        <v>988</v>
      </c>
      <c r="C444" s="6" t="s">
        <v>29</v>
      </c>
      <c r="D444" s="6" t="s">
        <v>153</v>
      </c>
      <c r="E444" s="2">
        <v>244</v>
      </c>
      <c r="F444" s="2">
        <v>226</v>
      </c>
      <c r="G444" s="7">
        <f>H444+I444+J444+K444</f>
        <v>6352.1</v>
      </c>
      <c r="H444" s="15">
        <v>2849.1</v>
      </c>
      <c r="I444" s="15">
        <v>0</v>
      </c>
      <c r="J444" s="15">
        <v>1751.5</v>
      </c>
      <c r="K444" s="15">
        <v>1751.5</v>
      </c>
    </row>
    <row r="445" spans="1:11" ht="22.5">
      <c r="A445" s="24" t="s">
        <v>282</v>
      </c>
      <c r="B445" s="9">
        <v>988</v>
      </c>
      <c r="C445" s="6" t="s">
        <v>29</v>
      </c>
      <c r="D445" s="6" t="s">
        <v>153</v>
      </c>
      <c r="E445" s="2">
        <v>244</v>
      </c>
      <c r="F445" s="2">
        <v>346</v>
      </c>
      <c r="G445" s="7">
        <f>H445+I445+J445+K445</f>
        <v>60</v>
      </c>
      <c r="H445" s="15">
        <v>0</v>
      </c>
      <c r="I445" s="15">
        <v>0</v>
      </c>
      <c r="J445" s="15">
        <v>40</v>
      </c>
      <c r="K445" s="15">
        <v>20</v>
      </c>
    </row>
    <row r="446" spans="1:11" ht="22.5">
      <c r="A446" s="24" t="s">
        <v>281</v>
      </c>
      <c r="B446" s="9">
        <v>988</v>
      </c>
      <c r="C446" s="6" t="s">
        <v>29</v>
      </c>
      <c r="D446" s="6" t="s">
        <v>153</v>
      </c>
      <c r="E446" s="2">
        <v>244</v>
      </c>
      <c r="F446" s="2">
        <v>349</v>
      </c>
      <c r="G446" s="7">
        <f>H446+I446+J446+K446</f>
        <v>1500</v>
      </c>
      <c r="H446" s="15">
        <v>553.4</v>
      </c>
      <c r="I446" s="15">
        <v>94</v>
      </c>
      <c r="J446" s="15">
        <v>426.3</v>
      </c>
      <c r="K446" s="15">
        <v>426.3</v>
      </c>
    </row>
    <row r="447" spans="1:11" ht="42.75">
      <c r="A447" s="22" t="s">
        <v>166</v>
      </c>
      <c r="B447" s="9">
        <v>988</v>
      </c>
      <c r="C447" s="6" t="s">
        <v>29</v>
      </c>
      <c r="D447" s="6" t="s">
        <v>185</v>
      </c>
      <c r="E447" s="2"/>
      <c r="F447" s="2"/>
      <c r="G447" s="7">
        <f>G448</f>
        <v>3850</v>
      </c>
      <c r="H447" s="7">
        <f>H448</f>
        <v>1645.7</v>
      </c>
      <c r="I447" s="7">
        <f>I448</f>
        <v>605.70000000000005</v>
      </c>
      <c r="J447" s="7">
        <f>J448</f>
        <v>799.3</v>
      </c>
      <c r="K447" s="7">
        <f>K448</f>
        <v>799.3</v>
      </c>
    </row>
    <row r="448" spans="1:11" ht="22.5">
      <c r="A448" s="24" t="s">
        <v>18</v>
      </c>
      <c r="B448" s="9">
        <v>988</v>
      </c>
      <c r="C448" s="6" t="s">
        <v>29</v>
      </c>
      <c r="D448" s="6" t="s">
        <v>154</v>
      </c>
      <c r="E448" s="2"/>
      <c r="F448" s="2"/>
      <c r="G448" s="7">
        <f t="shared" ref="G448:K450" si="112">G449</f>
        <v>3850</v>
      </c>
      <c r="H448" s="7">
        <f t="shared" si="112"/>
        <v>1645.7</v>
      </c>
      <c r="I448" s="7">
        <f t="shared" si="112"/>
        <v>605.70000000000005</v>
      </c>
      <c r="J448" s="7">
        <f t="shared" si="112"/>
        <v>799.3</v>
      </c>
      <c r="K448" s="7">
        <f t="shared" si="112"/>
        <v>799.3</v>
      </c>
    </row>
    <row r="449" spans="1:11" ht="22.5">
      <c r="A449" s="24" t="s">
        <v>80</v>
      </c>
      <c r="B449" s="9">
        <v>988</v>
      </c>
      <c r="C449" s="6" t="s">
        <v>29</v>
      </c>
      <c r="D449" s="6" t="s">
        <v>154</v>
      </c>
      <c r="E449" s="2">
        <v>200</v>
      </c>
      <c r="F449" s="2"/>
      <c r="G449" s="7">
        <f t="shared" si="112"/>
        <v>3850</v>
      </c>
      <c r="H449" s="7">
        <f t="shared" si="112"/>
        <v>1645.7</v>
      </c>
      <c r="I449" s="7">
        <f t="shared" si="112"/>
        <v>605.70000000000005</v>
      </c>
      <c r="J449" s="7">
        <f t="shared" si="112"/>
        <v>799.3</v>
      </c>
      <c r="K449" s="7">
        <f t="shared" si="112"/>
        <v>799.3</v>
      </c>
    </row>
    <row r="450" spans="1:11" ht="22.5">
      <c r="A450" s="24" t="s">
        <v>56</v>
      </c>
      <c r="B450" s="9">
        <v>988</v>
      </c>
      <c r="C450" s="6" t="s">
        <v>29</v>
      </c>
      <c r="D450" s="6" t="s">
        <v>154</v>
      </c>
      <c r="E450" s="2">
        <v>240</v>
      </c>
      <c r="F450" s="2"/>
      <c r="G450" s="7">
        <f t="shared" si="112"/>
        <v>3850</v>
      </c>
      <c r="H450" s="7">
        <f t="shared" si="112"/>
        <v>1645.7</v>
      </c>
      <c r="I450" s="7">
        <f t="shared" si="112"/>
        <v>605.70000000000005</v>
      </c>
      <c r="J450" s="7">
        <f t="shared" si="112"/>
        <v>799.3</v>
      </c>
      <c r="K450" s="7">
        <f t="shared" si="112"/>
        <v>799.3</v>
      </c>
    </row>
    <row r="451" spans="1:11" ht="22.5">
      <c r="A451" s="24" t="s">
        <v>359</v>
      </c>
      <c r="B451" s="9">
        <v>988</v>
      </c>
      <c r="C451" s="6" t="s">
        <v>29</v>
      </c>
      <c r="D451" s="6" t="s">
        <v>154</v>
      </c>
      <c r="E451" s="2">
        <v>244</v>
      </c>
      <c r="F451" s="2"/>
      <c r="G451" s="7">
        <f>G452+G453</f>
        <v>3850</v>
      </c>
      <c r="H451" s="7">
        <f>H452+H453</f>
        <v>1645.7</v>
      </c>
      <c r="I451" s="7">
        <f>I452+I453</f>
        <v>605.70000000000005</v>
      </c>
      <c r="J451" s="7">
        <f>J452+J453</f>
        <v>799.3</v>
      </c>
      <c r="K451" s="7">
        <f>K452+K453</f>
        <v>799.3</v>
      </c>
    </row>
    <row r="452" spans="1:11" ht="22.5">
      <c r="A452" s="24" t="s">
        <v>101</v>
      </c>
      <c r="B452" s="9">
        <v>988</v>
      </c>
      <c r="C452" s="6" t="s">
        <v>29</v>
      </c>
      <c r="D452" s="6" t="s">
        <v>154</v>
      </c>
      <c r="E452" s="2">
        <v>244</v>
      </c>
      <c r="F452" s="2">
        <v>226</v>
      </c>
      <c r="G452" s="7">
        <f>H452+I452+J452+K452</f>
        <v>2710</v>
      </c>
      <c r="H452" s="15">
        <v>1400</v>
      </c>
      <c r="I452" s="15">
        <v>0</v>
      </c>
      <c r="J452" s="15">
        <v>655</v>
      </c>
      <c r="K452" s="15">
        <v>655</v>
      </c>
    </row>
    <row r="453" spans="1:11" ht="22.5">
      <c r="A453" s="24" t="s">
        <v>281</v>
      </c>
      <c r="B453" s="9">
        <v>988</v>
      </c>
      <c r="C453" s="6" t="s">
        <v>29</v>
      </c>
      <c r="D453" s="6" t="s">
        <v>154</v>
      </c>
      <c r="E453" s="2">
        <v>244</v>
      </c>
      <c r="F453" s="2">
        <v>349</v>
      </c>
      <c r="G453" s="7">
        <f>H453+I453+J453+K453</f>
        <v>1140</v>
      </c>
      <c r="H453" s="15">
        <v>245.7</v>
      </c>
      <c r="I453" s="15">
        <v>605.70000000000005</v>
      </c>
      <c r="J453" s="15">
        <v>144.30000000000001</v>
      </c>
      <c r="K453" s="15">
        <v>144.30000000000001</v>
      </c>
    </row>
    <row r="454" spans="1:11">
      <c r="A454" s="23" t="s">
        <v>19</v>
      </c>
      <c r="B454" s="11">
        <v>988</v>
      </c>
      <c r="C454" s="4">
        <v>1000</v>
      </c>
      <c r="D454" s="4"/>
      <c r="E454" s="3"/>
      <c r="F454" s="3"/>
      <c r="G454" s="5">
        <f>G455+G461+G467</f>
        <v>35333.300000000003</v>
      </c>
      <c r="H454" s="5">
        <f>H455+H461+H467</f>
        <v>7367.4</v>
      </c>
      <c r="I454" s="5">
        <f>I455+I461+I467</f>
        <v>8432.2999999999993</v>
      </c>
      <c r="J454" s="5">
        <f>J455+J461+J467</f>
        <v>9234.2999999999993</v>
      </c>
      <c r="K454" s="5">
        <f>K455+K461+K467</f>
        <v>10299.299999999999</v>
      </c>
    </row>
    <row r="455" spans="1:11">
      <c r="A455" s="24" t="s">
        <v>196</v>
      </c>
      <c r="B455" s="9">
        <v>988</v>
      </c>
      <c r="C455" s="6" t="s">
        <v>197</v>
      </c>
      <c r="D455" s="6"/>
      <c r="E455" s="2"/>
      <c r="F455" s="2"/>
      <c r="G455" s="7">
        <f t="shared" ref="G455:K459" si="113">G456</f>
        <v>554.59999999999991</v>
      </c>
      <c r="H455" s="7">
        <f t="shared" si="113"/>
        <v>93.6</v>
      </c>
      <c r="I455" s="7">
        <f t="shared" si="113"/>
        <v>140.4</v>
      </c>
      <c r="J455" s="7">
        <f t="shared" si="113"/>
        <v>136.9</v>
      </c>
      <c r="K455" s="7">
        <f t="shared" si="113"/>
        <v>183.7</v>
      </c>
    </row>
    <row r="456" spans="1:11" ht="90">
      <c r="A456" s="39" t="s">
        <v>204</v>
      </c>
      <c r="B456" s="9">
        <v>988</v>
      </c>
      <c r="C456" s="6" t="s">
        <v>197</v>
      </c>
      <c r="D456" s="6" t="s">
        <v>202</v>
      </c>
      <c r="E456" s="6"/>
      <c r="F456" s="6"/>
      <c r="G456" s="7">
        <f t="shared" si="113"/>
        <v>554.59999999999991</v>
      </c>
      <c r="H456" s="7">
        <f t="shared" si="113"/>
        <v>93.6</v>
      </c>
      <c r="I456" s="7">
        <f t="shared" si="113"/>
        <v>140.4</v>
      </c>
      <c r="J456" s="7">
        <f t="shared" si="113"/>
        <v>136.9</v>
      </c>
      <c r="K456" s="7">
        <f t="shared" si="113"/>
        <v>183.7</v>
      </c>
    </row>
    <row r="457" spans="1:11" ht="22.5">
      <c r="A457" s="24" t="s">
        <v>63</v>
      </c>
      <c r="B457" s="9">
        <v>988</v>
      </c>
      <c r="C457" s="6" t="s">
        <v>197</v>
      </c>
      <c r="D457" s="6" t="s">
        <v>202</v>
      </c>
      <c r="E457" s="6" t="s">
        <v>203</v>
      </c>
      <c r="F457" s="6"/>
      <c r="G457" s="7">
        <f t="shared" si="113"/>
        <v>554.59999999999991</v>
      </c>
      <c r="H457" s="7">
        <f t="shared" si="113"/>
        <v>93.6</v>
      </c>
      <c r="I457" s="7">
        <f t="shared" si="113"/>
        <v>140.4</v>
      </c>
      <c r="J457" s="7">
        <f t="shared" si="113"/>
        <v>136.9</v>
      </c>
      <c r="K457" s="7">
        <f t="shared" si="113"/>
        <v>183.7</v>
      </c>
    </row>
    <row r="458" spans="1:11" ht="22.5">
      <c r="A458" s="24" t="s">
        <v>60</v>
      </c>
      <c r="B458" s="9">
        <v>988</v>
      </c>
      <c r="C458" s="6" t="s">
        <v>197</v>
      </c>
      <c r="D458" s="6" t="s">
        <v>202</v>
      </c>
      <c r="E458" s="6" t="s">
        <v>61</v>
      </c>
      <c r="F458" s="6"/>
      <c r="G458" s="7">
        <f t="shared" si="113"/>
        <v>554.59999999999991</v>
      </c>
      <c r="H458" s="7">
        <f t="shared" si="113"/>
        <v>93.6</v>
      </c>
      <c r="I458" s="7">
        <f t="shared" si="113"/>
        <v>140.4</v>
      </c>
      <c r="J458" s="7">
        <f t="shared" si="113"/>
        <v>136.9</v>
      </c>
      <c r="K458" s="7">
        <f t="shared" si="113"/>
        <v>183.7</v>
      </c>
    </row>
    <row r="459" spans="1:11" ht="22.5">
      <c r="A459" s="24" t="s">
        <v>111</v>
      </c>
      <c r="B459" s="9">
        <v>988</v>
      </c>
      <c r="C459" s="6" t="s">
        <v>197</v>
      </c>
      <c r="D459" s="6" t="s">
        <v>202</v>
      </c>
      <c r="E459" s="6" t="s">
        <v>110</v>
      </c>
      <c r="F459" s="6"/>
      <c r="G459" s="7">
        <f t="shared" si="113"/>
        <v>554.59999999999991</v>
      </c>
      <c r="H459" s="7">
        <f t="shared" si="113"/>
        <v>93.6</v>
      </c>
      <c r="I459" s="7">
        <f t="shared" si="113"/>
        <v>140.4</v>
      </c>
      <c r="J459" s="7">
        <f t="shared" si="113"/>
        <v>136.9</v>
      </c>
      <c r="K459" s="7">
        <f t="shared" si="113"/>
        <v>183.7</v>
      </c>
    </row>
    <row r="460" spans="1:11" ht="22.5">
      <c r="A460" s="24" t="s">
        <v>209</v>
      </c>
      <c r="B460" s="9">
        <v>988</v>
      </c>
      <c r="C460" s="6" t="s">
        <v>197</v>
      </c>
      <c r="D460" s="6" t="s">
        <v>202</v>
      </c>
      <c r="E460" s="6" t="s">
        <v>110</v>
      </c>
      <c r="F460" s="6" t="s">
        <v>208</v>
      </c>
      <c r="G460" s="7">
        <f>H460+I460+J460+K460</f>
        <v>554.59999999999991</v>
      </c>
      <c r="H460" s="15">
        <v>93.6</v>
      </c>
      <c r="I460" s="15">
        <v>140.4</v>
      </c>
      <c r="J460" s="15">
        <v>136.9</v>
      </c>
      <c r="K460" s="15">
        <v>183.7</v>
      </c>
    </row>
    <row r="461" spans="1:11">
      <c r="A461" s="24" t="s">
        <v>212</v>
      </c>
      <c r="B461" s="9">
        <v>988</v>
      </c>
      <c r="C461" s="6" t="s">
        <v>211</v>
      </c>
      <c r="D461" s="6"/>
      <c r="E461" s="6"/>
      <c r="F461" s="6"/>
      <c r="G461" s="7">
        <f t="shared" ref="G461:K465" si="114">G462</f>
        <v>1120.8</v>
      </c>
      <c r="H461" s="7">
        <f t="shared" si="114"/>
        <v>210</v>
      </c>
      <c r="I461" s="7">
        <f t="shared" si="114"/>
        <v>346.9</v>
      </c>
      <c r="J461" s="7">
        <f t="shared" si="114"/>
        <v>213.4</v>
      </c>
      <c r="K461" s="7">
        <f t="shared" si="114"/>
        <v>350.5</v>
      </c>
    </row>
    <row r="462" spans="1:11" ht="146.25">
      <c r="A462" s="39" t="s">
        <v>201</v>
      </c>
      <c r="B462" s="9">
        <v>988</v>
      </c>
      <c r="C462" s="6" t="s">
        <v>211</v>
      </c>
      <c r="D462" s="6" t="s">
        <v>155</v>
      </c>
      <c r="E462" s="2"/>
      <c r="F462" s="2"/>
      <c r="G462" s="7">
        <f t="shared" si="114"/>
        <v>1120.8</v>
      </c>
      <c r="H462" s="7">
        <f>H463</f>
        <v>210</v>
      </c>
      <c r="I462" s="7">
        <f t="shared" si="114"/>
        <v>346.9</v>
      </c>
      <c r="J462" s="7">
        <f t="shared" si="114"/>
        <v>213.4</v>
      </c>
      <c r="K462" s="7">
        <f t="shared" si="114"/>
        <v>350.5</v>
      </c>
    </row>
    <row r="463" spans="1:11" ht="22.5">
      <c r="A463" s="24" t="s">
        <v>63</v>
      </c>
      <c r="B463" s="9">
        <v>988</v>
      </c>
      <c r="C463" s="6" t="s">
        <v>211</v>
      </c>
      <c r="D463" s="6" t="s">
        <v>155</v>
      </c>
      <c r="E463" s="2">
        <v>300</v>
      </c>
      <c r="F463" s="2"/>
      <c r="G463" s="7">
        <f t="shared" si="114"/>
        <v>1120.8</v>
      </c>
      <c r="H463" s="7">
        <f t="shared" si="114"/>
        <v>210</v>
      </c>
      <c r="I463" s="7">
        <f>I464</f>
        <v>346.9</v>
      </c>
      <c r="J463" s="7">
        <f t="shared" si="114"/>
        <v>213.4</v>
      </c>
      <c r="K463" s="7">
        <f t="shared" si="114"/>
        <v>350.5</v>
      </c>
    </row>
    <row r="464" spans="1:11" ht="22.5">
      <c r="A464" s="24" t="s">
        <v>60</v>
      </c>
      <c r="B464" s="9">
        <v>988</v>
      </c>
      <c r="C464" s="6" t="s">
        <v>211</v>
      </c>
      <c r="D464" s="6" t="s">
        <v>155</v>
      </c>
      <c r="E464" s="6" t="s">
        <v>61</v>
      </c>
      <c r="F464" s="6"/>
      <c r="G464" s="7">
        <f t="shared" si="114"/>
        <v>1120.8</v>
      </c>
      <c r="H464" s="7">
        <f t="shared" si="114"/>
        <v>210</v>
      </c>
      <c r="I464" s="7">
        <f t="shared" si="114"/>
        <v>346.9</v>
      </c>
      <c r="J464" s="7">
        <f t="shared" si="114"/>
        <v>213.4</v>
      </c>
      <c r="K464" s="7">
        <f t="shared" si="114"/>
        <v>350.5</v>
      </c>
    </row>
    <row r="465" spans="1:11" ht="22.5">
      <c r="A465" s="24" t="s">
        <v>111</v>
      </c>
      <c r="B465" s="9">
        <v>988</v>
      </c>
      <c r="C465" s="6" t="s">
        <v>211</v>
      </c>
      <c r="D465" s="6" t="s">
        <v>155</v>
      </c>
      <c r="E465" s="6" t="s">
        <v>110</v>
      </c>
      <c r="F465" s="6"/>
      <c r="G465" s="7">
        <f t="shared" si="114"/>
        <v>1120.8</v>
      </c>
      <c r="H465" s="7">
        <f t="shared" si="114"/>
        <v>210</v>
      </c>
      <c r="I465" s="7">
        <f t="shared" si="114"/>
        <v>346.9</v>
      </c>
      <c r="J465" s="7">
        <f t="shared" si="114"/>
        <v>213.4</v>
      </c>
      <c r="K465" s="7">
        <f t="shared" si="114"/>
        <v>350.5</v>
      </c>
    </row>
    <row r="466" spans="1:11" ht="22.5">
      <c r="A466" s="24" t="s">
        <v>209</v>
      </c>
      <c r="B466" s="9">
        <v>988</v>
      </c>
      <c r="C466" s="6" t="s">
        <v>211</v>
      </c>
      <c r="D466" s="6" t="s">
        <v>155</v>
      </c>
      <c r="E466" s="6" t="s">
        <v>110</v>
      </c>
      <c r="F466" s="6" t="s">
        <v>208</v>
      </c>
      <c r="G466" s="7">
        <f>H466+I466+J466+K466</f>
        <v>1120.8</v>
      </c>
      <c r="H466" s="15">
        <v>210</v>
      </c>
      <c r="I466" s="15">
        <v>346.9</v>
      </c>
      <c r="J466" s="15">
        <v>213.4</v>
      </c>
      <c r="K466" s="15">
        <v>350.5</v>
      </c>
    </row>
    <row r="467" spans="1:11">
      <c r="A467" s="22" t="s">
        <v>20</v>
      </c>
      <c r="B467" s="28">
        <v>988</v>
      </c>
      <c r="C467" s="18">
        <v>1004</v>
      </c>
      <c r="D467" s="18"/>
      <c r="E467" s="16"/>
      <c r="F467" s="16"/>
      <c r="G467" s="17">
        <f>G468+G473</f>
        <v>33657.9</v>
      </c>
      <c r="H467" s="17">
        <f>H468+H473</f>
        <v>7063.7999999999993</v>
      </c>
      <c r="I467" s="17">
        <f>I468+I473</f>
        <v>7945</v>
      </c>
      <c r="J467" s="17">
        <f>J468+J473</f>
        <v>8884</v>
      </c>
      <c r="K467" s="17">
        <f>K468+K473</f>
        <v>9765.0999999999985</v>
      </c>
    </row>
    <row r="468" spans="1:11" ht="56.25">
      <c r="A468" s="24" t="s">
        <v>122</v>
      </c>
      <c r="B468" s="9">
        <v>988</v>
      </c>
      <c r="C468" s="6">
        <v>1004</v>
      </c>
      <c r="D468" s="6" t="s">
        <v>123</v>
      </c>
      <c r="E468" s="2"/>
      <c r="F468" s="2"/>
      <c r="G468" s="7">
        <f t="shared" ref="G468:K471" si="115">G469</f>
        <v>21782.799999999999</v>
      </c>
      <c r="H468" s="7">
        <f t="shared" si="115"/>
        <v>5239.2</v>
      </c>
      <c r="I468" s="7">
        <f t="shared" si="115"/>
        <v>5162.5</v>
      </c>
      <c r="J468" s="7">
        <f t="shared" si="115"/>
        <v>5728.9</v>
      </c>
      <c r="K468" s="7">
        <f t="shared" si="115"/>
        <v>5652.2</v>
      </c>
    </row>
    <row r="469" spans="1:11" ht="22.5">
      <c r="A469" s="24" t="s">
        <v>63</v>
      </c>
      <c r="B469" s="9">
        <v>988</v>
      </c>
      <c r="C469" s="6">
        <v>1004</v>
      </c>
      <c r="D469" s="6" t="s">
        <v>123</v>
      </c>
      <c r="E469" s="2">
        <v>300</v>
      </c>
      <c r="F469" s="2"/>
      <c r="G469" s="7">
        <f t="shared" si="115"/>
        <v>21782.799999999999</v>
      </c>
      <c r="H469" s="7">
        <f t="shared" si="115"/>
        <v>5239.2</v>
      </c>
      <c r="I469" s="7">
        <f t="shared" si="115"/>
        <v>5162.5</v>
      </c>
      <c r="J469" s="7">
        <f t="shared" si="115"/>
        <v>5728.9</v>
      </c>
      <c r="K469" s="7">
        <f t="shared" si="115"/>
        <v>5652.2</v>
      </c>
    </row>
    <row r="470" spans="1:11" ht="22.5">
      <c r="A470" s="24" t="s">
        <v>60</v>
      </c>
      <c r="B470" s="9">
        <v>988</v>
      </c>
      <c r="C470" s="6">
        <v>1004</v>
      </c>
      <c r="D470" s="6" t="s">
        <v>123</v>
      </c>
      <c r="E470" s="2">
        <v>310</v>
      </c>
      <c r="F470" s="2"/>
      <c r="G470" s="7">
        <f t="shared" si="115"/>
        <v>21782.799999999999</v>
      </c>
      <c r="H470" s="7">
        <f t="shared" si="115"/>
        <v>5239.2</v>
      </c>
      <c r="I470" s="7">
        <f t="shared" si="115"/>
        <v>5162.5</v>
      </c>
      <c r="J470" s="7">
        <f t="shared" si="115"/>
        <v>5728.9</v>
      </c>
      <c r="K470" s="7">
        <f t="shared" si="115"/>
        <v>5652.2</v>
      </c>
    </row>
    <row r="471" spans="1:11" ht="22.5">
      <c r="A471" s="24" t="s">
        <v>113</v>
      </c>
      <c r="B471" s="9">
        <v>988</v>
      </c>
      <c r="C471" s="6">
        <v>1004</v>
      </c>
      <c r="D471" s="6" t="s">
        <v>123</v>
      </c>
      <c r="E471" s="2">
        <v>313</v>
      </c>
      <c r="F471" s="2"/>
      <c r="G471" s="7">
        <f>G472</f>
        <v>21782.799999999999</v>
      </c>
      <c r="H471" s="7">
        <f>H472</f>
        <v>5239.2</v>
      </c>
      <c r="I471" s="7">
        <f t="shared" si="115"/>
        <v>5162.5</v>
      </c>
      <c r="J471" s="7">
        <f t="shared" si="115"/>
        <v>5728.9</v>
      </c>
      <c r="K471" s="7">
        <f t="shared" si="115"/>
        <v>5652.2</v>
      </c>
    </row>
    <row r="472" spans="1:11" ht="22.5">
      <c r="A472" s="24" t="s">
        <v>280</v>
      </c>
      <c r="B472" s="9">
        <v>988</v>
      </c>
      <c r="C472" s="6">
        <v>1004</v>
      </c>
      <c r="D472" s="6" t="s">
        <v>123</v>
      </c>
      <c r="E472" s="2">
        <v>313</v>
      </c>
      <c r="F472" s="2">
        <v>262</v>
      </c>
      <c r="G472" s="7">
        <f>H472+I472+J472+K472</f>
        <v>21782.799999999999</v>
      </c>
      <c r="H472" s="15">
        <v>5239.2</v>
      </c>
      <c r="I472" s="15">
        <v>5162.5</v>
      </c>
      <c r="J472" s="15">
        <v>5728.9</v>
      </c>
      <c r="K472" s="15">
        <v>5652.2</v>
      </c>
    </row>
    <row r="473" spans="1:11" ht="45">
      <c r="A473" s="24" t="s">
        <v>125</v>
      </c>
      <c r="B473" s="9">
        <v>988</v>
      </c>
      <c r="C473" s="6">
        <v>1004</v>
      </c>
      <c r="D473" s="6" t="s">
        <v>124</v>
      </c>
      <c r="E473" s="2"/>
      <c r="F473" s="2"/>
      <c r="G473" s="7">
        <f t="shared" ref="G473:K476" si="116">G474</f>
        <v>11875.1</v>
      </c>
      <c r="H473" s="7">
        <f>H474</f>
        <v>1824.6</v>
      </c>
      <c r="I473" s="7">
        <f t="shared" si="116"/>
        <v>2782.5</v>
      </c>
      <c r="J473" s="7">
        <f t="shared" si="116"/>
        <v>3155.1</v>
      </c>
      <c r="K473" s="7">
        <f t="shared" si="116"/>
        <v>4112.8999999999996</v>
      </c>
    </row>
    <row r="474" spans="1:11" ht="22.5">
      <c r="A474" s="24" t="s">
        <v>63</v>
      </c>
      <c r="B474" s="9">
        <v>988</v>
      </c>
      <c r="C474" s="6">
        <v>1004</v>
      </c>
      <c r="D474" s="6" t="s">
        <v>124</v>
      </c>
      <c r="E474" s="2">
        <v>300</v>
      </c>
      <c r="F474" s="2"/>
      <c r="G474" s="7">
        <f t="shared" si="116"/>
        <v>11875.1</v>
      </c>
      <c r="H474" s="7">
        <f t="shared" si="116"/>
        <v>1824.6</v>
      </c>
      <c r="I474" s="7">
        <f t="shared" si="116"/>
        <v>2782.5</v>
      </c>
      <c r="J474" s="7">
        <f t="shared" si="116"/>
        <v>3155.1</v>
      </c>
      <c r="K474" s="7">
        <f t="shared" si="116"/>
        <v>4112.8999999999996</v>
      </c>
    </row>
    <row r="475" spans="1:11" ht="22.5">
      <c r="A475" s="24" t="s">
        <v>76</v>
      </c>
      <c r="B475" s="9">
        <v>988</v>
      </c>
      <c r="C475" s="6">
        <v>1004</v>
      </c>
      <c r="D475" s="6" t="s">
        <v>124</v>
      </c>
      <c r="E475" s="2">
        <v>320</v>
      </c>
      <c r="F475" s="2"/>
      <c r="G475" s="7">
        <f t="shared" si="116"/>
        <v>11875.1</v>
      </c>
      <c r="H475" s="7">
        <f>H476</f>
        <v>1824.6</v>
      </c>
      <c r="I475" s="7">
        <f>I476</f>
        <v>2782.5</v>
      </c>
      <c r="J475" s="7">
        <f>J476</f>
        <v>3155.1</v>
      </c>
      <c r="K475" s="7">
        <f t="shared" si="116"/>
        <v>4112.8999999999996</v>
      </c>
    </row>
    <row r="476" spans="1:11" ht="22.5">
      <c r="A476" s="24" t="s">
        <v>112</v>
      </c>
      <c r="B476" s="9">
        <v>988</v>
      </c>
      <c r="C476" s="6">
        <v>1004</v>
      </c>
      <c r="D476" s="6" t="s">
        <v>124</v>
      </c>
      <c r="E476" s="2">
        <v>323</v>
      </c>
      <c r="F476" s="2"/>
      <c r="G476" s="7">
        <f t="shared" si="116"/>
        <v>11875.1</v>
      </c>
      <c r="H476" s="7">
        <f t="shared" si="116"/>
        <v>1824.6</v>
      </c>
      <c r="I476" s="7">
        <f t="shared" si="116"/>
        <v>2782.5</v>
      </c>
      <c r="J476" s="7">
        <f t="shared" si="116"/>
        <v>3155.1</v>
      </c>
      <c r="K476" s="7">
        <f t="shared" si="116"/>
        <v>4112.8999999999996</v>
      </c>
    </row>
    <row r="477" spans="1:11" ht="22.5">
      <c r="A477" s="24" t="s">
        <v>101</v>
      </c>
      <c r="B477" s="9">
        <v>988</v>
      </c>
      <c r="C477" s="6">
        <v>1004</v>
      </c>
      <c r="D477" s="6" t="s">
        <v>124</v>
      </c>
      <c r="E477" s="2">
        <v>323</v>
      </c>
      <c r="F477" s="2">
        <v>226</v>
      </c>
      <c r="G477" s="7">
        <f>H477+I477+J477+K477</f>
        <v>11875.1</v>
      </c>
      <c r="H477" s="15">
        <v>1824.6</v>
      </c>
      <c r="I477" s="15">
        <v>2782.5</v>
      </c>
      <c r="J477" s="15">
        <v>3155.1</v>
      </c>
      <c r="K477" s="15">
        <v>4112.8999999999996</v>
      </c>
    </row>
    <row r="478" spans="1:11">
      <c r="A478" s="23" t="s">
        <v>21</v>
      </c>
      <c r="B478" s="11">
        <v>988</v>
      </c>
      <c r="C478" s="12">
        <v>1100</v>
      </c>
      <c r="D478" s="12"/>
      <c r="E478" s="11"/>
      <c r="F478" s="11"/>
      <c r="G478" s="5">
        <f>G479</f>
        <v>1170</v>
      </c>
      <c r="H478" s="5">
        <f>H479</f>
        <v>0</v>
      </c>
      <c r="I478" s="5">
        <f>I479</f>
        <v>0</v>
      </c>
      <c r="J478" s="5">
        <f>J479</f>
        <v>585</v>
      </c>
      <c r="K478" s="5">
        <f>K479</f>
        <v>585</v>
      </c>
    </row>
    <row r="479" spans="1:11">
      <c r="A479" s="24" t="s">
        <v>22</v>
      </c>
      <c r="B479" s="9">
        <v>988</v>
      </c>
      <c r="C479" s="8">
        <v>1102</v>
      </c>
      <c r="D479" s="8"/>
      <c r="E479" s="9"/>
      <c r="F479" s="9"/>
      <c r="G479" s="7">
        <f>G481</f>
        <v>1170</v>
      </c>
      <c r="H479" s="7">
        <f>H481</f>
        <v>0</v>
      </c>
      <c r="I479" s="7">
        <f>I481</f>
        <v>0</v>
      </c>
      <c r="J479" s="7">
        <f>J481</f>
        <v>585</v>
      </c>
      <c r="K479" s="7">
        <f>K481</f>
        <v>585</v>
      </c>
    </row>
    <row r="480" spans="1:11" ht="84.75">
      <c r="A480" s="22" t="s">
        <v>167</v>
      </c>
      <c r="B480" s="9">
        <v>988</v>
      </c>
      <c r="C480" s="8" t="s">
        <v>168</v>
      </c>
      <c r="D480" s="8" t="s">
        <v>186</v>
      </c>
      <c r="E480" s="9"/>
      <c r="F480" s="9"/>
      <c r="G480" s="7">
        <f>G481</f>
        <v>1170</v>
      </c>
      <c r="H480" s="7">
        <f>H481</f>
        <v>0</v>
      </c>
      <c r="I480" s="7">
        <f>I481</f>
        <v>0</v>
      </c>
      <c r="J480" s="7">
        <f>J481</f>
        <v>585</v>
      </c>
      <c r="K480" s="7">
        <f>K481</f>
        <v>585</v>
      </c>
    </row>
    <row r="481" spans="1:11" ht="78.75">
      <c r="A481" s="24" t="s">
        <v>74</v>
      </c>
      <c r="B481" s="9">
        <v>988</v>
      </c>
      <c r="C481" s="8">
        <v>1102</v>
      </c>
      <c r="D481" s="8" t="s">
        <v>156</v>
      </c>
      <c r="E481" s="9"/>
      <c r="F481" s="9"/>
      <c r="G481" s="7">
        <f>G482</f>
        <v>1170</v>
      </c>
      <c r="H481" s="7">
        <f t="shared" ref="H481:K484" si="117">H482</f>
        <v>0</v>
      </c>
      <c r="I481" s="7">
        <f t="shared" si="117"/>
        <v>0</v>
      </c>
      <c r="J481" s="7">
        <f t="shared" si="117"/>
        <v>585</v>
      </c>
      <c r="K481" s="7">
        <f t="shared" si="117"/>
        <v>585</v>
      </c>
    </row>
    <row r="482" spans="1:11" ht="22.5">
      <c r="A482" s="24" t="s">
        <v>80</v>
      </c>
      <c r="B482" s="9">
        <v>988</v>
      </c>
      <c r="C482" s="8">
        <v>1102</v>
      </c>
      <c r="D482" s="8" t="s">
        <v>156</v>
      </c>
      <c r="E482" s="9">
        <v>200</v>
      </c>
      <c r="F482" s="9"/>
      <c r="G482" s="7">
        <f>G483</f>
        <v>1170</v>
      </c>
      <c r="H482" s="7">
        <f t="shared" si="117"/>
        <v>0</v>
      </c>
      <c r="I482" s="7">
        <f t="shared" si="117"/>
        <v>0</v>
      </c>
      <c r="J482" s="7">
        <f t="shared" si="117"/>
        <v>585</v>
      </c>
      <c r="K482" s="7">
        <f t="shared" si="117"/>
        <v>585</v>
      </c>
    </row>
    <row r="483" spans="1:11" ht="22.5">
      <c r="A483" s="24" t="s">
        <v>56</v>
      </c>
      <c r="B483" s="9">
        <v>988</v>
      </c>
      <c r="C483" s="8">
        <v>1102</v>
      </c>
      <c r="D483" s="8" t="s">
        <v>156</v>
      </c>
      <c r="E483" s="9">
        <v>240</v>
      </c>
      <c r="F483" s="9"/>
      <c r="G483" s="7">
        <f>G484</f>
        <v>1170</v>
      </c>
      <c r="H483" s="7">
        <f>H484</f>
        <v>0</v>
      </c>
      <c r="I483" s="7">
        <f t="shared" si="117"/>
        <v>0</v>
      </c>
      <c r="J483" s="7">
        <f>J484</f>
        <v>585</v>
      </c>
      <c r="K483" s="7">
        <f t="shared" si="117"/>
        <v>585</v>
      </c>
    </row>
    <row r="484" spans="1:11">
      <c r="A484" s="24" t="s">
        <v>359</v>
      </c>
      <c r="B484" s="9">
        <v>988</v>
      </c>
      <c r="C484" s="8">
        <v>1102</v>
      </c>
      <c r="D484" s="8" t="s">
        <v>156</v>
      </c>
      <c r="E484" s="9">
        <v>244</v>
      </c>
      <c r="F484" s="9"/>
      <c r="G484" s="7">
        <f>G485</f>
        <v>1170</v>
      </c>
      <c r="H484" s="7">
        <f>H485</f>
        <v>0</v>
      </c>
      <c r="I484" s="7">
        <f t="shared" si="117"/>
        <v>0</v>
      </c>
      <c r="J484" s="7">
        <f t="shared" si="117"/>
        <v>585</v>
      </c>
      <c r="K484" s="7">
        <f t="shared" si="117"/>
        <v>585</v>
      </c>
    </row>
    <row r="485" spans="1:11">
      <c r="A485" s="24" t="s">
        <v>101</v>
      </c>
      <c r="B485" s="9">
        <v>988</v>
      </c>
      <c r="C485" s="8">
        <v>1102</v>
      </c>
      <c r="D485" s="8" t="s">
        <v>156</v>
      </c>
      <c r="E485" s="9">
        <v>244</v>
      </c>
      <c r="F485" s="9">
        <v>226</v>
      </c>
      <c r="G485" s="7">
        <f>H485+I485+J485+K485</f>
        <v>1170</v>
      </c>
      <c r="H485" s="15">
        <v>0</v>
      </c>
      <c r="I485" s="15">
        <v>0</v>
      </c>
      <c r="J485" s="15">
        <v>585</v>
      </c>
      <c r="K485" s="15">
        <v>585</v>
      </c>
    </row>
    <row r="486" spans="1:11">
      <c r="A486" s="23" t="s">
        <v>23</v>
      </c>
      <c r="B486" s="11">
        <v>988</v>
      </c>
      <c r="C486" s="12">
        <v>1200</v>
      </c>
      <c r="D486" s="12"/>
      <c r="E486" s="11"/>
      <c r="F486" s="11"/>
      <c r="G486" s="13">
        <f>G487</f>
        <v>1499.7</v>
      </c>
      <c r="H486" s="13">
        <f>H487</f>
        <v>252.2</v>
      </c>
      <c r="I486" s="13">
        <f>I487</f>
        <v>234.6</v>
      </c>
      <c r="J486" s="13">
        <f>J487</f>
        <v>488.7</v>
      </c>
      <c r="K486" s="13">
        <f>K487</f>
        <v>524.20000000000005</v>
      </c>
    </row>
    <row r="487" spans="1:11">
      <c r="A487" s="24" t="s">
        <v>46</v>
      </c>
      <c r="B487" s="9">
        <v>988</v>
      </c>
      <c r="C487" s="8">
        <v>1202</v>
      </c>
      <c r="D487" s="8"/>
      <c r="E487" s="9"/>
      <c r="F487" s="9"/>
      <c r="G487" s="10">
        <f>G489</f>
        <v>1499.7</v>
      </c>
      <c r="H487" s="10">
        <f>H489</f>
        <v>252.2</v>
      </c>
      <c r="I487" s="10">
        <f>I489</f>
        <v>234.6</v>
      </c>
      <c r="J487" s="10">
        <f>J489</f>
        <v>488.7</v>
      </c>
      <c r="K487" s="10">
        <f>K489</f>
        <v>524.20000000000005</v>
      </c>
    </row>
    <row r="488" spans="1:11" ht="126.75">
      <c r="A488" s="22" t="s">
        <v>171</v>
      </c>
      <c r="B488" s="9">
        <v>988</v>
      </c>
      <c r="C488" s="8" t="s">
        <v>169</v>
      </c>
      <c r="D488" s="8" t="s">
        <v>187</v>
      </c>
      <c r="E488" s="9"/>
      <c r="F488" s="9"/>
      <c r="G488" s="10">
        <f>G489</f>
        <v>1499.7</v>
      </c>
      <c r="H488" s="10">
        <f>H489</f>
        <v>252.2</v>
      </c>
      <c r="I488" s="10">
        <f>I489</f>
        <v>234.6</v>
      </c>
      <c r="J488" s="10">
        <f>J489</f>
        <v>488.7</v>
      </c>
      <c r="K488" s="10">
        <f>K489</f>
        <v>524.20000000000005</v>
      </c>
    </row>
    <row r="489" spans="1:11" ht="123.75">
      <c r="A489" s="24" t="s">
        <v>75</v>
      </c>
      <c r="B489" s="9">
        <v>988</v>
      </c>
      <c r="C489" s="8">
        <v>1202</v>
      </c>
      <c r="D489" s="8" t="s">
        <v>157</v>
      </c>
      <c r="E489" s="9"/>
      <c r="F489" s="9"/>
      <c r="G489" s="10">
        <f t="shared" ref="G489:K492" si="118">G490</f>
        <v>1499.7</v>
      </c>
      <c r="H489" s="10">
        <f t="shared" si="118"/>
        <v>252.2</v>
      </c>
      <c r="I489" s="10">
        <f t="shared" si="118"/>
        <v>234.6</v>
      </c>
      <c r="J489" s="10">
        <f t="shared" si="118"/>
        <v>488.7</v>
      </c>
      <c r="K489" s="10">
        <f t="shared" si="118"/>
        <v>524.20000000000005</v>
      </c>
    </row>
    <row r="490" spans="1:11" ht="22.5">
      <c r="A490" s="24" t="s">
        <v>64</v>
      </c>
      <c r="B490" s="9">
        <v>988</v>
      </c>
      <c r="C490" s="8">
        <v>1202</v>
      </c>
      <c r="D490" s="8" t="s">
        <v>157</v>
      </c>
      <c r="E490" s="9">
        <v>200</v>
      </c>
      <c r="F490" s="9"/>
      <c r="G490" s="10">
        <f t="shared" si="118"/>
        <v>1499.7</v>
      </c>
      <c r="H490" s="10">
        <f t="shared" si="118"/>
        <v>252.2</v>
      </c>
      <c r="I490" s="10">
        <f t="shared" si="118"/>
        <v>234.6</v>
      </c>
      <c r="J490" s="10">
        <f t="shared" si="118"/>
        <v>488.7</v>
      </c>
      <c r="K490" s="10">
        <f t="shared" si="118"/>
        <v>524.20000000000005</v>
      </c>
    </row>
    <row r="491" spans="1:11" ht="22.5">
      <c r="A491" s="24" t="s">
        <v>56</v>
      </c>
      <c r="B491" s="9">
        <v>988</v>
      </c>
      <c r="C491" s="8">
        <v>1202</v>
      </c>
      <c r="D491" s="8" t="s">
        <v>157</v>
      </c>
      <c r="E491" s="9">
        <v>240</v>
      </c>
      <c r="F491" s="9"/>
      <c r="G491" s="10">
        <f t="shared" si="118"/>
        <v>1499.7</v>
      </c>
      <c r="H491" s="10">
        <f>H492</f>
        <v>252.2</v>
      </c>
      <c r="I491" s="10">
        <f t="shared" si="118"/>
        <v>234.6</v>
      </c>
      <c r="J491" s="10">
        <f t="shared" si="118"/>
        <v>488.7</v>
      </c>
      <c r="K491" s="10">
        <f t="shared" si="118"/>
        <v>524.20000000000005</v>
      </c>
    </row>
    <row r="492" spans="1:11">
      <c r="A492" s="24" t="s">
        <v>359</v>
      </c>
      <c r="B492" s="9">
        <v>988</v>
      </c>
      <c r="C492" s="8">
        <v>1202</v>
      </c>
      <c r="D492" s="8" t="s">
        <v>157</v>
      </c>
      <c r="E492" s="9">
        <v>244</v>
      </c>
      <c r="F492" s="9"/>
      <c r="G492" s="10">
        <f>G493</f>
        <v>1499.7</v>
      </c>
      <c r="H492" s="10">
        <f>H493</f>
        <v>252.2</v>
      </c>
      <c r="I492" s="10">
        <f t="shared" si="118"/>
        <v>234.6</v>
      </c>
      <c r="J492" s="10">
        <f t="shared" si="118"/>
        <v>488.7</v>
      </c>
      <c r="K492" s="10">
        <f t="shared" si="118"/>
        <v>524.20000000000005</v>
      </c>
    </row>
    <row r="493" spans="1:11">
      <c r="A493" s="24" t="s">
        <v>101</v>
      </c>
      <c r="B493" s="9">
        <v>988</v>
      </c>
      <c r="C493" s="8">
        <v>1202</v>
      </c>
      <c r="D493" s="8" t="s">
        <v>157</v>
      </c>
      <c r="E493" s="9">
        <v>244</v>
      </c>
      <c r="F493" s="9">
        <v>226</v>
      </c>
      <c r="G493" s="10">
        <f>H493+I493+J493+K493</f>
        <v>1499.7</v>
      </c>
      <c r="H493" s="14">
        <v>252.2</v>
      </c>
      <c r="I493" s="14">
        <v>234.6</v>
      </c>
      <c r="J493" s="14">
        <v>488.7</v>
      </c>
      <c r="K493" s="14">
        <v>524.20000000000005</v>
      </c>
    </row>
    <row r="494" spans="1:11">
      <c r="A494" s="23" t="s">
        <v>172</v>
      </c>
      <c r="B494" s="11"/>
      <c r="C494" s="12"/>
      <c r="D494" s="12"/>
      <c r="E494" s="11"/>
      <c r="F494" s="11"/>
      <c r="G494" s="55">
        <f>G132+G69</f>
        <v>187013.75000000003</v>
      </c>
      <c r="H494" s="5">
        <f>H69+H132</f>
        <v>31548.55</v>
      </c>
      <c r="I494" s="5">
        <f>I69+I132</f>
        <v>33368.699999999997</v>
      </c>
      <c r="J494" s="5">
        <f>J69+J132</f>
        <v>61093.999999999993</v>
      </c>
      <c r="K494" s="5">
        <f>K69+K132</f>
        <v>61002.499999999993</v>
      </c>
    </row>
    <row r="495" spans="1:11" customFormat="1" ht="18.600000000000001" customHeight="1">
      <c r="A495" s="23" t="s">
        <v>287</v>
      </c>
      <c r="B495" s="74"/>
      <c r="C495" s="74"/>
      <c r="D495" s="74"/>
      <c r="E495" s="68"/>
      <c r="F495" s="68"/>
      <c r="G495" s="40">
        <v>0</v>
      </c>
      <c r="H495" s="40">
        <f>H68-H494</f>
        <v>12409.45</v>
      </c>
      <c r="I495" s="40">
        <f>I68-I494</f>
        <v>14699</v>
      </c>
      <c r="J495" s="40">
        <f>J68-J494</f>
        <v>-13466.299999999996</v>
      </c>
      <c r="K495" s="40">
        <f>K68-K494</f>
        <v>-13642.099999999999</v>
      </c>
    </row>
    <row r="496" spans="1:11" customFormat="1">
      <c r="A496" s="73" t="s">
        <v>288</v>
      </c>
      <c r="B496" s="74" t="s">
        <v>289</v>
      </c>
      <c r="C496" s="74"/>
      <c r="D496" s="74"/>
      <c r="E496" s="74"/>
      <c r="F496" s="74"/>
      <c r="G496" s="41">
        <f>G68</f>
        <v>187013.8</v>
      </c>
      <c r="H496" s="41">
        <f>H68</f>
        <v>43958</v>
      </c>
      <c r="I496" s="41">
        <f t="shared" ref="I496:K496" si="119">I68</f>
        <v>48067.7</v>
      </c>
      <c r="J496" s="41">
        <f t="shared" si="119"/>
        <v>47627.7</v>
      </c>
      <c r="K496" s="41">
        <f t="shared" si="119"/>
        <v>47360.399999999994</v>
      </c>
    </row>
    <row r="497" spans="1:11" customFormat="1">
      <c r="A497" s="73"/>
      <c r="B497" s="74" t="s">
        <v>290</v>
      </c>
      <c r="C497" s="74"/>
      <c r="D497" s="74"/>
      <c r="E497" s="74"/>
      <c r="F497" s="74"/>
      <c r="G497" s="54">
        <f>G494</f>
        <v>187013.75000000003</v>
      </c>
      <c r="H497" s="54">
        <f>H494</f>
        <v>31548.55</v>
      </c>
      <c r="I497" s="54">
        <f t="shared" ref="I497:K497" si="120">I494</f>
        <v>33368.699999999997</v>
      </c>
      <c r="J497" s="54">
        <f t="shared" si="120"/>
        <v>61093.999999999993</v>
      </c>
      <c r="K497" s="54">
        <f t="shared" si="120"/>
        <v>61002.499999999993</v>
      </c>
    </row>
    <row r="498" spans="1:11" customFormat="1" ht="36" customHeight="1">
      <c r="A498" s="23" t="s">
        <v>291</v>
      </c>
      <c r="B498" s="74"/>
      <c r="C498" s="74"/>
      <c r="D498" s="74"/>
      <c r="E498" s="68"/>
      <c r="F498" s="68"/>
      <c r="G498" s="40"/>
      <c r="H498" s="40">
        <f>H499-H500</f>
        <v>-12442.900000000001</v>
      </c>
      <c r="I498" s="40">
        <f>I499-I500</f>
        <v>-14698.999999999996</v>
      </c>
      <c r="J498" s="40">
        <f t="shared" ref="J498:K498" si="121">J499-J500</f>
        <v>13466.299999999996</v>
      </c>
      <c r="K498" s="40">
        <f t="shared" si="121"/>
        <v>13642.099999999999</v>
      </c>
    </row>
    <row r="499" spans="1:11" customFormat="1" ht="28.15" customHeight="1">
      <c r="A499" s="23" t="s">
        <v>292</v>
      </c>
      <c r="B499" s="74"/>
      <c r="C499" s="74"/>
      <c r="D499" s="74"/>
      <c r="E499" s="68"/>
      <c r="F499" s="68"/>
      <c r="G499" s="40"/>
      <c r="H499" s="42">
        <v>10782.3</v>
      </c>
      <c r="I499" s="40">
        <f>H500</f>
        <v>23225.200000000001</v>
      </c>
      <c r="J499" s="40">
        <f>I500</f>
        <v>37924.199999999997</v>
      </c>
      <c r="K499" s="40">
        <f>J500</f>
        <v>24457.9</v>
      </c>
    </row>
    <row r="500" spans="1:11" customFormat="1" ht="27" customHeight="1">
      <c r="A500" s="23" t="s">
        <v>293</v>
      </c>
      <c r="B500" s="74"/>
      <c r="C500" s="74"/>
      <c r="D500" s="74"/>
      <c r="E500" s="68"/>
      <c r="F500" s="68"/>
      <c r="G500" s="40"/>
      <c r="H500" s="42">
        <v>23225.200000000001</v>
      </c>
      <c r="I500" s="40">
        <f>I499+I495</f>
        <v>37924.199999999997</v>
      </c>
      <c r="J500" s="40">
        <f>J499+J495</f>
        <v>24457.9</v>
      </c>
      <c r="K500" s="40">
        <f t="shared" ref="K500" si="122">K499+K495</f>
        <v>10815.800000000003</v>
      </c>
    </row>
  </sheetData>
  <mergeCells count="74">
    <mergeCell ref="B54:F54"/>
    <mergeCell ref="B52:F52"/>
    <mergeCell ref="B49:F49"/>
    <mergeCell ref="B50:F50"/>
    <mergeCell ref="B42:F42"/>
    <mergeCell ref="B43:F43"/>
    <mergeCell ref="B44:F44"/>
    <mergeCell ref="B45:F45"/>
    <mergeCell ref="B46:F46"/>
    <mergeCell ref="B47:F47"/>
    <mergeCell ref="B11:F11"/>
    <mergeCell ref="B12:F12"/>
    <mergeCell ref="B68:F68"/>
    <mergeCell ref="B65:F65"/>
    <mergeCell ref="B64:F64"/>
    <mergeCell ref="B63:F63"/>
    <mergeCell ref="B62:F62"/>
    <mergeCell ref="B66:F66"/>
    <mergeCell ref="B67:F67"/>
    <mergeCell ref="B61:F61"/>
    <mergeCell ref="B60:F60"/>
    <mergeCell ref="B59:F59"/>
    <mergeCell ref="B58:F58"/>
    <mergeCell ref="B51:F51"/>
    <mergeCell ref="B55:F55"/>
    <mergeCell ref="B56:F56"/>
    <mergeCell ref="B499:D499"/>
    <mergeCell ref="B500:D500"/>
    <mergeCell ref="B495:D495"/>
    <mergeCell ref="B14:F14"/>
    <mergeCell ref="B15:F15"/>
    <mergeCell ref="B17:F17"/>
    <mergeCell ref="B18:F18"/>
    <mergeCell ref="B21:F21"/>
    <mergeCell ref="B22:F22"/>
    <mergeCell ref="B23:F23"/>
    <mergeCell ref="B24:F24"/>
    <mergeCell ref="B25:F25"/>
    <mergeCell ref="B26:F26"/>
    <mergeCell ref="B30:F30"/>
    <mergeCell ref="B31:F31"/>
    <mergeCell ref="B27:F27"/>
    <mergeCell ref="B498:D498"/>
    <mergeCell ref="B28:F28"/>
    <mergeCell ref="B29:F29"/>
    <mergeCell ref="B35:F35"/>
    <mergeCell ref="B34:F34"/>
    <mergeCell ref="B33:F33"/>
    <mergeCell ref="B32:F32"/>
    <mergeCell ref="B40:F40"/>
    <mergeCell ref="B39:F39"/>
    <mergeCell ref="B38:F38"/>
    <mergeCell ref="B37:F37"/>
    <mergeCell ref="B36:F36"/>
    <mergeCell ref="B57:F57"/>
    <mergeCell ref="B48:F48"/>
    <mergeCell ref="B41:F41"/>
    <mergeCell ref="B53:F53"/>
    <mergeCell ref="A6:K6"/>
    <mergeCell ref="A5:K5"/>
    <mergeCell ref="A4:K4"/>
    <mergeCell ref="A496:A497"/>
    <mergeCell ref="B496:F496"/>
    <mergeCell ref="B497:F497"/>
    <mergeCell ref="B20:F20"/>
    <mergeCell ref="B13:F13"/>
    <mergeCell ref="B19:F19"/>
    <mergeCell ref="B16:F16"/>
    <mergeCell ref="H7:K7"/>
    <mergeCell ref="G7:G8"/>
    <mergeCell ref="B7:F8"/>
    <mergeCell ref="A7:A8"/>
    <mergeCell ref="B9:F9"/>
    <mergeCell ref="B10:F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Dasha</cp:lastModifiedBy>
  <cp:lastPrinted>2020-07-17T07:53:18Z</cp:lastPrinted>
  <dcterms:created xsi:type="dcterms:W3CDTF">1996-10-08T23:32:33Z</dcterms:created>
  <dcterms:modified xsi:type="dcterms:W3CDTF">2020-07-17T07:55:57Z</dcterms:modified>
</cp:coreProperties>
</file>